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7230" tabRatio="901" activeTab="0"/>
  </bookViews>
  <sheets>
    <sheet name="Income Statement" sheetId="1" r:id="rId1"/>
    <sheet name="Operating Income" sheetId="2" r:id="rId2"/>
    <sheet name="Energy Sales" sheetId="3" r:id="rId3"/>
    <sheet name="Non-Oper. Income" sheetId="4" r:id="rId4"/>
    <sheet name="Balance Sheet" sheetId="5" r:id="rId5"/>
    <sheet name="Ratios" sheetId="6" r:id="rId6"/>
    <sheet name="Cash Flow" sheetId="7" r:id="rId7"/>
    <sheet name="Fixed Assets" sheetId="8" r:id="rId8"/>
    <sheet name="Int. Rate" sheetId="9" r:id="rId9"/>
    <sheet name="Physical Data Chile" sheetId="10" r:id="rId10"/>
    <sheet name="Market" sheetId="11" r:id="rId11"/>
  </sheets>
  <definedNames/>
  <calcPr fullCalcOnLoad="1"/>
</workbook>
</file>

<file path=xl/sharedStrings.xml><?xml version="1.0" encoding="utf-8"?>
<sst xmlns="http://schemas.openxmlformats.org/spreadsheetml/2006/main" count="234" uniqueCount="148">
  <si>
    <t>Chg %</t>
  </si>
  <si>
    <t>REVENUES</t>
  </si>
  <si>
    <t>Sales</t>
  </si>
  <si>
    <t>Other operating revenues</t>
  </si>
  <si>
    <t>PROCUREMENT AND SERVICES</t>
  </si>
  <si>
    <t>Energy purchases</t>
  </si>
  <si>
    <t>Fuel consumption</t>
  </si>
  <si>
    <t>Transportation expenses</t>
  </si>
  <si>
    <t>CONTRIBUTION MARGIN</t>
  </si>
  <si>
    <t>Other work performed by entity and capitalized</t>
  </si>
  <si>
    <t>Employee benefits expense</t>
  </si>
  <si>
    <t>Other fixed operating expenses</t>
  </si>
  <si>
    <t>GROSS OPERATING INCOME (EBITDA)</t>
  </si>
  <si>
    <t>Depreciation, Amortization</t>
  </si>
  <si>
    <t>Reversal of impairment profit</t>
  </si>
  <si>
    <t>OPERATING INCOME</t>
  </si>
  <si>
    <t>Financial income</t>
  </si>
  <si>
    <t>Financial costs</t>
  </si>
  <si>
    <t>Gain (Loss) for indexed assets and liabilities</t>
  </si>
  <si>
    <t>Foreign currency exchange differences, net</t>
  </si>
  <si>
    <t>OTHER NON-OPERATING RESULTS</t>
  </si>
  <si>
    <t>Share of profit (loss) of associates accounted for using the equity method</t>
  </si>
  <si>
    <t>Net Income From Other Investments</t>
  </si>
  <si>
    <t>Net Income From Sale of Assets</t>
  </si>
  <si>
    <t>NET INCOME BEFORE TAXES</t>
  </si>
  <si>
    <t>Income Tax</t>
  </si>
  <si>
    <t>NET INCOME</t>
  </si>
  <si>
    <t>Non-controlling interest</t>
  </si>
  <si>
    <t>Operating Revenues</t>
  </si>
  <si>
    <t>Operating Income</t>
  </si>
  <si>
    <t>Million Ch$</t>
  </si>
  <si>
    <t>Emgesa</t>
  </si>
  <si>
    <t>TOTAL ASSETS</t>
  </si>
  <si>
    <t>Non-controlling</t>
  </si>
  <si>
    <t>Unit</t>
  </si>
  <si>
    <t>Liquidity</t>
  </si>
  <si>
    <t>Times</t>
  </si>
  <si>
    <t>Working capital</t>
  </si>
  <si>
    <t>Leverage</t>
  </si>
  <si>
    <t>Short-term debt</t>
  </si>
  <si>
    <t>%</t>
  </si>
  <si>
    <t>Long-term debt</t>
  </si>
  <si>
    <t>Profitability</t>
  </si>
  <si>
    <t>Op. income / Op. Revenues</t>
  </si>
  <si>
    <t>Net cash flows from (used in) operating activities</t>
  </si>
  <si>
    <t>Net cash flows from (used in) investing activities</t>
  </si>
  <si>
    <t>Net cash flows from (used in) financing activities</t>
  </si>
  <si>
    <t>Net increase (decrease) in cash and cash equivalents, before the effect of changes in the exchange rate</t>
  </si>
  <si>
    <t>Endesa Eco</t>
  </si>
  <si>
    <t>Pehuenche</t>
  </si>
  <si>
    <t>Túnel El Melón</t>
  </si>
  <si>
    <t>EASA (Group)</t>
  </si>
  <si>
    <t>Generandes Peru (Group)</t>
  </si>
  <si>
    <t>Total Consolidated</t>
  </si>
  <si>
    <t>Current Assets</t>
  </si>
  <si>
    <t>Non-Current Assets</t>
  </si>
  <si>
    <t>Chg</t>
  </si>
  <si>
    <t>Current Liabilities</t>
  </si>
  <si>
    <t>Non-Current Liabilities</t>
  </si>
  <si>
    <t>Fixed Interest Rate</t>
  </si>
  <si>
    <t>NET FINANCIAL EXPENSE</t>
  </si>
  <si>
    <t>Other customers</t>
  </si>
  <si>
    <t>Total energy sales</t>
  </si>
  <si>
    <t>Sales at spot market</t>
  </si>
  <si>
    <t>Operating
Costs</t>
  </si>
  <si>
    <t>Sales to regulated customers</t>
  </si>
  <si>
    <t>Sales to unregulated customers</t>
  </si>
  <si>
    <t>Other variable procurement and services costs</t>
  </si>
  <si>
    <t>Payments for Additions of Fixed Assets (including discontinued operations)</t>
  </si>
  <si>
    <t>Depreciation  
(including discontinued operations)</t>
  </si>
  <si>
    <t>Discontinued Operations</t>
  </si>
  <si>
    <t>ENERGY SALES 
(Million Ch$)</t>
  </si>
  <si>
    <t>Net income (Loss) from discontinued operations after taxes</t>
  </si>
  <si>
    <t>(Million Ch$)</t>
  </si>
  <si>
    <t xml:space="preserve">NET INCOME FROM CONTINUING OPERATIONS </t>
  </si>
  <si>
    <t xml:space="preserve">NET INCOME </t>
  </si>
  <si>
    <t>Earning per share  (Ch$ /share)</t>
  </si>
  <si>
    <t>(GWh)</t>
  </si>
  <si>
    <t>Total generation</t>
  </si>
  <si>
    <t xml:space="preserve">    Hydro generation</t>
  </si>
  <si>
    <t>Purchases</t>
  </si>
  <si>
    <t xml:space="preserve">    Purchases to related companies</t>
  </si>
  <si>
    <t xml:space="preserve">    Purchases to other generators</t>
  </si>
  <si>
    <t xml:space="preserve">    Purchases at spot</t>
  </si>
  <si>
    <t>Transmission losses, pump and other consumption</t>
  </si>
  <si>
    <t>Total electricity sales</t>
  </si>
  <si>
    <t xml:space="preserve">    Sales at regulated prices</t>
  </si>
  <si>
    <t xml:space="preserve">    Sales at unregulated prices</t>
  </si>
  <si>
    <t xml:space="preserve">    Sales at spot marginal cost</t>
  </si>
  <si>
    <t xml:space="preserve">    Sales to related companies generators</t>
  </si>
  <si>
    <t>TOTAL SALES OF THE SYSTEM</t>
  </si>
  <si>
    <t>Market Share on total sales (%)</t>
  </si>
  <si>
    <t>Empresa Eléctrica Pehuenche S.A.</t>
  </si>
  <si>
    <t>Consolidation adjustments</t>
  </si>
  <si>
    <t xml:space="preserve">    Thermal generation</t>
  </si>
  <si>
    <t>INFORMATION FOR ASSETS AND EQUIPMENTS BY COMPANY</t>
  </si>
  <si>
    <t>CHILE</t>
  </si>
  <si>
    <t>NON-OPERATING INCOME 
(Million Ch$)</t>
  </si>
  <si>
    <t>ASSETS 
(Million Ch$)</t>
  </si>
  <si>
    <t>CASH FLOW   (Million Ch$)</t>
  </si>
  <si>
    <t>COMPANY
(Million Ch$)</t>
  </si>
  <si>
    <t>LIABILITIES AND SHAREHOLDERS' EQUITY  
(Million Ch$)</t>
  </si>
  <si>
    <t>RATIO</t>
  </si>
  <si>
    <t>Enel Generación Chile</t>
  </si>
  <si>
    <t>Compañía Eléctrica Tarapacá and subsidiaries (1)</t>
  </si>
  <si>
    <t>NET FINANCIAL RESULT</t>
  </si>
  <si>
    <t xml:space="preserve">OPERATING INCOME  </t>
  </si>
  <si>
    <t>Acid-test (1)</t>
  </si>
  <si>
    <t>Financial expenses coverage (2)</t>
  </si>
  <si>
    <t>(1) (Current assets - inventories - prepayments)/ current liabilities</t>
  </si>
  <si>
    <t>(2)  EBITDA / (Financial expenses + Income (Loss) for indexed assets and liabilities + Foreign currency exchange differences, net)</t>
  </si>
  <si>
    <t>Shareholders of the parent company</t>
  </si>
  <si>
    <t>Earnings per share from continuing operations  (Ch$ /share)</t>
  </si>
  <si>
    <t>Earnings per share from discontinued operations  (Ch$ /share)</t>
  </si>
  <si>
    <t>Earnings per share  (Ch$ /share)</t>
  </si>
  <si>
    <t>Weighted average number of shares of common stock</t>
  </si>
  <si>
    <t>TOTAL LIABILITIES AND EQUITY</t>
  </si>
  <si>
    <t>Equity attributable to shareholders of parent company</t>
  </si>
  <si>
    <t>Compañía Electrica Tarapacá and subsidiaries (1)</t>
  </si>
  <si>
    <t>GasAtacama Chile and subsidiaries</t>
  </si>
  <si>
    <t>GasAtacama Chile</t>
  </si>
  <si>
    <t xml:space="preserve">  INTEREST RATE  (%)</t>
  </si>
  <si>
    <t xml:space="preserve">(GWh) </t>
  </si>
  <si>
    <t>Market</t>
  </si>
  <si>
    <t>Energy Sales</t>
  </si>
  <si>
    <t>Market Share</t>
  </si>
  <si>
    <t>COMPREHENSIVE INCOME STATEMENT  
(Million Ch$)</t>
  </si>
  <si>
    <t>Net Equity</t>
  </si>
  <si>
    <t>Total  Consolidated</t>
  </si>
  <si>
    <t>Dec-17</t>
  </si>
  <si>
    <t>December 31, 2017</t>
  </si>
  <si>
    <t>Enel Generación Chile S.A.</t>
  </si>
  <si>
    <t xml:space="preserve">ROE   </t>
  </si>
  <si>
    <t xml:space="preserve">ROA  </t>
  </si>
  <si>
    <t xml:space="preserve">Sist. Eléctrico Nacional (SEN) </t>
  </si>
  <si>
    <t>(*) : Since November 2017, SIC and SING systems operate in an interconnected form, called National Electrical System (“SEN” in its Spanish acronym) to the assets from Arica to Chiloé made up of power plants, transmission lines, substations power and distribution lines.</t>
  </si>
  <si>
    <t>1H2018</t>
  </si>
  <si>
    <t>1H2017</t>
  </si>
  <si>
    <t xml:space="preserve">    Other generation</t>
  </si>
  <si>
    <t>9M2018</t>
  </si>
  <si>
    <t>9M2017</t>
  </si>
  <si>
    <t>Sep-18</t>
  </si>
  <si>
    <t>Sep-17</t>
  </si>
  <si>
    <t>September 30, 
2018</t>
  </si>
  <si>
    <t>Impairment (Reversal)</t>
  </si>
  <si>
    <t>Hyperinflation result</t>
  </si>
  <si>
    <t>n/a</t>
  </si>
  <si>
    <t xml:space="preserve">Total 
Enel Generación Chile
Consolidated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</si>
</sst>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0\);&quot;-       &quot;"/>
    <numFmt numFmtId="173" formatCode="#,##0_);[Black]\(#,##0\);&quot;-       &quot;"/>
    <numFmt numFmtId="174" formatCode="0%_);\(0%\)"/>
    <numFmt numFmtId="175" formatCode="#,##0.0_);\(#,##0.0\);&quot;  -  &quot;"/>
    <numFmt numFmtId="176" formatCode="_(* #,##0_);_(* \(#,##0\);_(* &quot;-&quot;??_);_(@_)"/>
    <numFmt numFmtId="177" formatCode="_-* #,##0_-;\-* #,##0_-;_-* &quot;-&quot;??_-;_-@_-"/>
    <numFmt numFmtId="178" formatCode="0.0\ %\ ;\(0.0\ %\)"/>
    <numFmt numFmtId="179" formatCode="#,##0.00_);[Black]\(#,##0.00\);&quot;-       &quot;"/>
    <numFmt numFmtId="180" formatCode="#,##0.0000_);[Red]\(#,##0.0000\)"/>
    <numFmt numFmtId="181" formatCode="0.0%"/>
    <numFmt numFmtId="182" formatCode="0.0%_);\(0.0%\)"/>
    <numFmt numFmtId="183" formatCode="#,##0.00_);\(#,##0.00\);&quot;  -  &quot;"/>
    <numFmt numFmtId="184" formatCode="#,##0\ ;[Black]\(#,##0\);&quot;-       &quot;"/>
    <numFmt numFmtId="185" formatCode="#,##0_)\ ;[Black]\(#,##0\)\ ;&quot;-       &quot;"/>
    <numFmt numFmtId="186" formatCode="#,##0_)\ ;\(#,##0\)\ ;&quot;-       &quot;"/>
    <numFmt numFmtId="187" formatCode="0.0%;\(0.0%\)"/>
    <numFmt numFmtId="188" formatCode="#,##0_);\(#,##0\);&quot;-       &quot;"/>
    <numFmt numFmtId="189" formatCode="_(* #,##0_);_(* \(#,##0\);_(* &quot;-&quot;_);_(@_)"/>
    <numFmt numFmtId="190" formatCode="#,##0;[Black]\(#,##0\)"/>
    <numFmt numFmtId="191" formatCode="0%\ \ \ \ ;\(0%\)\ \ \ \ "/>
    <numFmt numFmtId="192" formatCode="#,##0.00\ ;\(#,##0.00\);&quot;-       &quot;"/>
    <numFmt numFmtId="193" formatCode="_(* #,##0.0_);_(* \(#,##0.0\);_(* &quot;-&quot;??_);_(@_)"/>
    <numFmt numFmtId="194" formatCode="_-* #,##0.0_-;\-* #,##0.0_-;_-* &quot;-&quot;?_-;_-@_-"/>
    <numFmt numFmtId="195" formatCode="#,##0.0"/>
    <numFmt numFmtId="196" formatCode="#,#00%_);\(#,#00%\)"/>
    <numFmt numFmtId="197" formatCode="#,##0.00_)\ ;\(#,##0.00\)\ ;&quot;-       &quot;"/>
    <numFmt numFmtId="198" formatCode="_-* #,##0.0\ _€_-;\-* #,##0.0\ _€_-;_-* &quot;-&quot;?\ _€_-;_-@_-"/>
    <numFmt numFmtId="199" formatCode="[$-C0A]dddd\,\ dd&quot; de &quot;mmmm&quot; de &quot;yyyy"/>
  </numFmts>
  <fonts count="66">
    <font>
      <sz val="11"/>
      <color theme="1"/>
      <name val="Calibri"/>
      <family val="2"/>
    </font>
    <font>
      <sz val="11"/>
      <color indexed="8"/>
      <name val="Calibri"/>
      <family val="2"/>
    </font>
    <font>
      <sz val="10"/>
      <name val="Arial"/>
      <family val="2"/>
    </font>
    <font>
      <sz val="9"/>
      <color indexed="8"/>
      <name val="Calibri"/>
      <family val="2"/>
    </font>
    <font>
      <sz val="12"/>
      <name val="Times New Roman"/>
      <family val="1"/>
    </font>
    <font>
      <b/>
      <sz val="10"/>
      <name val="Arial Narrow"/>
      <family val="2"/>
    </font>
    <font>
      <sz val="10"/>
      <name val="Arial Narrow"/>
      <family val="2"/>
    </font>
    <font>
      <sz val="9"/>
      <name val="Arial"/>
      <family val="2"/>
    </font>
    <font>
      <b/>
      <sz val="12"/>
      <name val="Tahoma"/>
      <family val="2"/>
    </font>
    <font>
      <sz val="9"/>
      <name val="Arial Narrow"/>
      <family val="2"/>
    </font>
    <font>
      <sz val="10"/>
      <name val="Times New Roman"/>
      <family val="1"/>
    </font>
    <font>
      <sz val="10"/>
      <color indexed="8"/>
      <name val="Arial Narrow"/>
      <family val="2"/>
    </font>
    <font>
      <b/>
      <sz val="10"/>
      <color indexed="8"/>
      <name val="Arial Narrow"/>
      <family val="2"/>
    </font>
    <font>
      <sz val="10"/>
      <name val="Tahoma"/>
      <family val="2"/>
    </font>
    <font>
      <sz val="11"/>
      <color indexed="9"/>
      <name val="Czcionka tekstu podstawowego"/>
      <family val="2"/>
    </font>
    <font>
      <sz val="10"/>
      <name val="Courier"/>
      <family val="3"/>
    </font>
    <font>
      <sz val="8"/>
      <name val="Comic Sans MS"/>
      <family val="4"/>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name val="Calibri"/>
      <family val="2"/>
    </font>
    <font>
      <b/>
      <sz val="10"/>
      <name val="Calibri"/>
      <family val="2"/>
    </font>
    <font>
      <b/>
      <sz val="10"/>
      <color indexed="9"/>
      <name val="Arial Narrow"/>
      <family val="2"/>
    </font>
    <font>
      <sz val="11"/>
      <color indexed="8"/>
      <name val="Arial Narrow"/>
      <family val="2"/>
    </font>
    <font>
      <b/>
      <sz val="12"/>
      <color indexed="9"/>
      <name val="Arial Narrow"/>
      <family val="2"/>
    </font>
    <font>
      <b/>
      <sz val="1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0"/>
      <name val="Arial Narrow"/>
      <family val="2"/>
    </font>
    <font>
      <sz val="11"/>
      <color theme="1"/>
      <name val="Arial Narrow"/>
      <family val="2"/>
    </font>
    <font>
      <sz val="10"/>
      <color theme="1"/>
      <name val="Arial Narrow"/>
      <family val="2"/>
    </font>
    <font>
      <b/>
      <sz val="10"/>
      <color rgb="FFFFFFFF"/>
      <name val="Arial Narrow"/>
      <family val="2"/>
    </font>
    <font>
      <b/>
      <sz val="12"/>
      <color theme="0"/>
      <name val="Arial Narrow"/>
      <family val="2"/>
    </font>
    <font>
      <b/>
      <sz val="10"/>
      <color theme="1"/>
      <name val="Arial Narrow"/>
      <family val="2"/>
    </font>
    <font>
      <b/>
      <sz val="10"/>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2E74B5"/>
        <bgColor indexed="64"/>
      </patternFill>
    </fill>
    <fill>
      <patternFill patternType="solid">
        <fgColor rgb="FF2E74B5"/>
        <bgColor indexed="64"/>
      </patternFill>
    </fill>
    <fill>
      <patternFill patternType="solid">
        <fgColor rgb="FFC8DDF0"/>
        <bgColor indexed="64"/>
      </patternFill>
    </fill>
    <fill>
      <patternFill patternType="solid">
        <fgColor rgb="FFCFCFCF"/>
        <bgColor indexed="64"/>
      </patternFill>
    </fill>
    <fill>
      <patternFill patternType="solid">
        <fgColor rgb="FFE4EEF8"/>
        <bgColor indexed="64"/>
      </patternFill>
    </fill>
    <fill>
      <patternFill patternType="solid">
        <fgColor rgb="FFC8DDF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8" tint="0.5999900102615356"/>
      </top>
      <bottom style="thin">
        <color theme="8" tint="0.5999900102615356"/>
      </bottom>
    </border>
    <border>
      <left/>
      <right/>
      <top/>
      <bottom style="medium">
        <color theme="8" tint="0.5999900102615356"/>
      </bottom>
    </border>
    <border>
      <left/>
      <right/>
      <top style="medium">
        <color theme="8" tint="0.5999900102615356"/>
      </top>
      <bottom style="medium">
        <color theme="8" tint="0.5999900102615356"/>
      </bottom>
    </border>
    <border>
      <left/>
      <right/>
      <top/>
      <bottom style="hair"/>
    </border>
    <border>
      <left/>
      <right/>
      <top/>
      <bottom style="thin"/>
    </border>
    <border>
      <left/>
      <right/>
      <top style="thin">
        <color theme="8" tint="0.5999600291252136"/>
      </top>
      <bottom style="thin">
        <color theme="8" tint="0.5999600291252136"/>
      </bottom>
    </border>
    <border>
      <left/>
      <right/>
      <top style="thin">
        <color rgb="FFB7DEE8"/>
      </top>
      <bottom style="thin">
        <color rgb="FFB7DEE8"/>
      </bottom>
    </border>
    <border>
      <left/>
      <right/>
      <top style="thin">
        <color theme="8" tint="0.5999900102615356"/>
      </top>
      <bottom/>
    </border>
    <border>
      <left/>
      <right/>
      <top style="thin">
        <color theme="8" tint="-0.24997000396251678"/>
      </top>
      <bottom style="thin">
        <color theme="8" tint="-0.24997000396251678"/>
      </bottom>
    </border>
    <border>
      <left/>
      <right/>
      <top style="thin">
        <color rgb="FF31869B"/>
      </top>
      <bottom style="thin">
        <color rgb="FF31869B"/>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style="thin">
        <color theme="0"/>
      </left>
      <right/>
      <top style="medium">
        <color theme="8" tint="0.5999900102615356"/>
      </top>
      <bottom style="thin">
        <color theme="8" tint="-0.24997000396251678"/>
      </bottom>
    </border>
    <border>
      <left/>
      <right/>
      <top style="medium">
        <color theme="8" tint="0.5999900102615356"/>
      </top>
      <bottom style="thin">
        <color theme="8" tint="-0.24997000396251678"/>
      </bottom>
    </border>
    <border>
      <left/>
      <right style="thin">
        <color theme="0"/>
      </right>
      <top style="medium">
        <color theme="8" tint="0.5999900102615356"/>
      </top>
      <bottom style="thin">
        <color theme="8" tint="-0.24997000396251678"/>
      </bottom>
    </border>
    <border>
      <left style="thin">
        <color theme="0"/>
      </left>
      <right/>
      <top/>
      <bottom/>
    </border>
    <border>
      <left/>
      <right style="thin">
        <color theme="0"/>
      </right>
      <top/>
      <bottom/>
    </border>
    <border>
      <left/>
      <right/>
      <top/>
      <bottom style="thin">
        <color theme="8" tint="-0.24997000396251678"/>
      </bottom>
    </border>
    <border>
      <left/>
      <right/>
      <top style="medium"/>
      <bottom style="medium"/>
    </border>
    <border>
      <left/>
      <right/>
      <top style="thin"/>
      <bottom style="thin"/>
    </border>
    <border>
      <left/>
      <right/>
      <top style="thin"/>
      <bottom/>
    </border>
    <border>
      <left/>
      <right/>
      <top/>
      <bottom style="thin">
        <color theme="8" tint="0.5999600291252136"/>
      </bottom>
    </border>
    <border>
      <left/>
      <right/>
      <top/>
      <bottom style="medium"/>
    </border>
    <border>
      <left/>
      <right/>
      <top style="medium"/>
      <bottom/>
    </border>
    <border>
      <left style="thin">
        <color theme="0"/>
      </left>
      <right/>
      <top style="thin">
        <color theme="0"/>
      </top>
      <bottom/>
    </border>
    <border>
      <left/>
      <right/>
      <top style="thin">
        <color theme="0"/>
      </top>
      <bottom/>
    </border>
    <border>
      <left/>
      <right style="thin">
        <color theme="0"/>
      </right>
      <top style="thin">
        <color theme="0"/>
      </top>
      <bottom/>
    </border>
    <border>
      <left/>
      <right/>
      <top style="thin">
        <color indexed="9"/>
      </top>
      <bottom/>
    </border>
    <border>
      <left/>
      <right style="thin">
        <color indexed="9"/>
      </right>
      <top style="thin">
        <color indexed="9"/>
      </top>
      <botto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4"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2" fillId="21" borderId="0" applyNumberFormat="0" applyBorder="0" applyAlignment="0" applyProtection="0"/>
    <xf numFmtId="0" fontId="43" fillId="22" borderId="1" applyNumberFormat="0" applyAlignment="0" applyProtection="0"/>
    <xf numFmtId="0" fontId="44" fillId="23" borderId="2" applyNumberFormat="0" applyAlignment="0" applyProtection="0"/>
    <xf numFmtId="0" fontId="45" fillId="0" borderId="3" applyNumberFormat="0" applyFill="0" applyAlignment="0" applyProtection="0"/>
    <xf numFmtId="169" fontId="2" fillId="0" borderId="0" applyFont="0" applyFill="0" applyBorder="0" applyAlignment="0" applyProtection="0"/>
    <xf numFmtId="171" fontId="2" fillId="0" borderId="0" applyFont="0" applyFill="0" applyBorder="0" applyAlignment="0" applyProtection="0"/>
    <xf numFmtId="0" fontId="2" fillId="0" borderId="0">
      <alignment/>
      <protection/>
    </xf>
    <xf numFmtId="0" fontId="46" fillId="0" borderId="4" applyNumberFormat="0" applyFill="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30"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1"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6"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2" borderId="0" applyNumberFormat="0" applyBorder="0" applyAlignment="0" applyProtection="0"/>
    <xf numFmtId="0" fontId="15"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protection/>
    </xf>
    <xf numFmtId="0" fontId="2" fillId="0" borderId="0">
      <alignment/>
      <protection/>
    </xf>
    <xf numFmtId="0" fontId="2" fillId="0" borderId="0">
      <alignment/>
      <protection/>
    </xf>
    <xf numFmtId="0" fontId="16" fillId="0" borderId="0">
      <alignment/>
      <protection/>
    </xf>
    <xf numFmtId="0" fontId="2" fillId="0" borderId="0" applyNumberFormat="0" applyFont="0" applyFill="0" applyBorder="0" applyAlignment="0">
      <protection/>
    </xf>
    <xf numFmtId="0" fontId="0" fillId="33"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3" fillId="22"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261">
    <xf numFmtId="0" fontId="0" fillId="0" borderId="0" xfId="0" applyFont="1" applyAlignment="1">
      <alignment/>
    </xf>
    <xf numFmtId="0" fontId="35" fillId="0" borderId="0" xfId="0" applyFont="1" applyFill="1" applyBorder="1" applyAlignment="1">
      <alignment/>
    </xf>
    <xf numFmtId="0" fontId="6" fillId="0" borderId="0" xfId="69" applyFont="1" applyFill="1" applyBorder="1" applyAlignment="1">
      <alignment vertical="center"/>
      <protection/>
    </xf>
    <xf numFmtId="0" fontId="6" fillId="0" borderId="0" xfId="0" applyFont="1" applyFill="1" applyBorder="1" applyAlignment="1">
      <alignment/>
    </xf>
    <xf numFmtId="0" fontId="6" fillId="0" borderId="0" xfId="0" applyFont="1" applyFill="1" applyBorder="1" applyAlignment="1">
      <alignment horizontal="left" vertical="center"/>
    </xf>
    <xf numFmtId="0" fontId="5" fillId="0" borderId="0" xfId="0" applyFont="1" applyFill="1" applyBorder="1" applyAlignment="1">
      <alignment horizontal="left" vertical="center" indent="1"/>
    </xf>
    <xf numFmtId="0" fontId="5" fillId="0" borderId="0" xfId="69" applyFont="1" applyFill="1" applyBorder="1">
      <alignment/>
      <protection/>
    </xf>
    <xf numFmtId="0" fontId="6" fillId="0" borderId="0" xfId="69" applyFont="1" applyFill="1" applyBorder="1" applyAlignment="1">
      <alignment vertical="top"/>
      <protection/>
    </xf>
    <xf numFmtId="0" fontId="5" fillId="0" borderId="0" xfId="74" applyFont="1" applyFill="1" applyBorder="1" applyAlignment="1">
      <alignment horizontal="centerContinuous" vertical="top"/>
      <protection/>
    </xf>
    <xf numFmtId="0" fontId="6" fillId="0" borderId="0" xfId="0" applyFont="1" applyBorder="1" applyAlignment="1">
      <alignment/>
    </xf>
    <xf numFmtId="0" fontId="5" fillId="0" borderId="0" xfId="0" applyFont="1" applyFill="1" applyBorder="1" applyAlignment="1">
      <alignment horizontal="right" vertical="center" indent="1"/>
    </xf>
    <xf numFmtId="177" fontId="5" fillId="0" borderId="0" xfId="53" applyNumberFormat="1" applyFont="1" applyFill="1" applyBorder="1" applyAlignment="1">
      <alignment horizontal="right"/>
    </xf>
    <xf numFmtId="176" fontId="5" fillId="0" borderId="0" xfId="0" applyNumberFormat="1" applyFont="1" applyFill="1" applyBorder="1" applyAlignment="1">
      <alignment horizontal="right"/>
    </xf>
    <xf numFmtId="178" fontId="5" fillId="0" borderId="0" xfId="79" applyNumberFormat="1" applyFont="1" applyFill="1" applyBorder="1" applyAlignment="1">
      <alignment horizontal="right"/>
    </xf>
    <xf numFmtId="0" fontId="6" fillId="0" borderId="0" xfId="0" applyFont="1" applyFill="1" applyBorder="1" applyAlignment="1">
      <alignment horizontal="right"/>
    </xf>
    <xf numFmtId="0" fontId="6" fillId="0" borderId="0" xfId="0" applyFont="1" applyBorder="1" applyAlignment="1">
      <alignment horizontal="right"/>
    </xf>
    <xf numFmtId="0" fontId="35" fillId="34" borderId="0" xfId="0" applyFont="1" applyFill="1" applyBorder="1" applyAlignment="1">
      <alignment/>
    </xf>
    <xf numFmtId="0" fontId="6" fillId="34" borderId="0" xfId="69" applyFont="1" applyFill="1" applyBorder="1">
      <alignment/>
      <protection/>
    </xf>
    <xf numFmtId="0" fontId="36" fillId="34" borderId="0" xfId="0" applyFont="1" applyFill="1" applyBorder="1" applyAlignment="1">
      <alignment/>
    </xf>
    <xf numFmtId="0" fontId="7" fillId="0" borderId="0" xfId="69" applyFont="1" applyFill="1">
      <alignment/>
      <protection/>
    </xf>
    <xf numFmtId="0" fontId="5" fillId="6" borderId="10" xfId="0" applyFont="1" applyFill="1" applyBorder="1" applyAlignment="1">
      <alignment horizontal="left" vertical="center" indent="1"/>
    </xf>
    <xf numFmtId="172" fontId="5" fillId="6" borderId="10" xfId="0" applyNumberFormat="1" applyFont="1" applyFill="1" applyBorder="1" applyAlignment="1">
      <alignment vertical="center"/>
    </xf>
    <xf numFmtId="173" fontId="5" fillId="6" borderId="10" xfId="0" applyNumberFormat="1" applyFont="1" applyFill="1" applyBorder="1" applyAlignment="1">
      <alignment vertical="center"/>
    </xf>
    <xf numFmtId="0" fontId="6" fillId="0" borderId="10" xfId="0" applyFont="1" applyFill="1" applyBorder="1" applyAlignment="1">
      <alignment horizontal="left" vertical="center" indent="2"/>
    </xf>
    <xf numFmtId="172" fontId="6" fillId="0" borderId="10" xfId="0" applyNumberFormat="1" applyFont="1" applyFill="1" applyBorder="1" applyAlignment="1">
      <alignment vertical="center"/>
    </xf>
    <xf numFmtId="173" fontId="6" fillId="0" borderId="10" xfId="0" applyNumberFormat="1" applyFont="1" applyFill="1" applyBorder="1" applyAlignment="1">
      <alignment vertical="center"/>
    </xf>
    <xf numFmtId="0" fontId="6" fillId="0" borderId="10" xfId="0" applyFont="1" applyFill="1" applyBorder="1" applyAlignment="1">
      <alignment horizontal="left" vertical="center" wrapText="1" indent="2"/>
    </xf>
    <xf numFmtId="0" fontId="5" fillId="0" borderId="10" xfId="0" applyFont="1" applyFill="1" applyBorder="1" applyAlignment="1">
      <alignment horizontal="left" vertical="center" wrapText="1" indent="2"/>
    </xf>
    <xf numFmtId="0" fontId="6" fillId="0" borderId="11" xfId="0" applyFont="1" applyFill="1" applyBorder="1" applyAlignment="1">
      <alignment horizontal="left" vertical="center" indent="1"/>
    </xf>
    <xf numFmtId="0" fontId="6" fillId="0" borderId="12" xfId="0" applyFont="1" applyFill="1" applyBorder="1" applyAlignment="1">
      <alignment/>
    </xf>
    <xf numFmtId="0" fontId="6" fillId="0" borderId="11" xfId="74" applyFont="1" applyFill="1" applyBorder="1" applyAlignment="1">
      <alignment horizontal="left" indent="1"/>
      <protection/>
    </xf>
    <xf numFmtId="185" fontId="6" fillId="0" borderId="11" xfId="74" applyNumberFormat="1" applyFont="1" applyFill="1" applyBorder="1" applyAlignment="1">
      <alignment/>
      <protection/>
    </xf>
    <xf numFmtId="0" fontId="6" fillId="0" borderId="12" xfId="74" applyFont="1" applyFill="1" applyBorder="1" applyAlignment="1">
      <alignment horizontal="left" indent="1"/>
      <protection/>
    </xf>
    <xf numFmtId="185" fontId="6" fillId="0" borderId="12" xfId="74" applyNumberFormat="1" applyFont="1" applyFill="1" applyBorder="1" applyAlignment="1">
      <alignment/>
      <protection/>
    </xf>
    <xf numFmtId="0" fontId="6" fillId="0" borderId="0" xfId="74" applyFont="1" applyFill="1" applyBorder="1" applyAlignment="1">
      <alignment horizontal="left" indent="1"/>
      <protection/>
    </xf>
    <xf numFmtId="185" fontId="6" fillId="0" borderId="0" xfId="74" applyNumberFormat="1" applyFont="1" applyFill="1" applyBorder="1" applyAlignment="1">
      <alignment/>
      <protection/>
    </xf>
    <xf numFmtId="3" fontId="6" fillId="0" borderId="11" xfId="0" applyNumberFormat="1" applyFont="1" applyFill="1" applyBorder="1" applyAlignment="1">
      <alignment horizontal="center" vertical="center"/>
    </xf>
    <xf numFmtId="3" fontId="6" fillId="0" borderId="12" xfId="0" applyNumberFormat="1" applyFont="1" applyFill="1" applyBorder="1" applyAlignment="1">
      <alignment horizontal="center"/>
    </xf>
    <xf numFmtId="3" fontId="6" fillId="0" borderId="0" xfId="0" applyNumberFormat="1" applyFont="1" applyFill="1" applyBorder="1" applyAlignment="1">
      <alignment horizontal="center" vertical="center"/>
    </xf>
    <xf numFmtId="0" fontId="5" fillId="0" borderId="0" xfId="0" applyFont="1" applyAlignment="1">
      <alignment/>
    </xf>
    <xf numFmtId="177" fontId="6" fillId="0" borderId="0" xfId="62" applyNumberFormat="1" applyFont="1" applyFill="1" applyBorder="1" applyAlignment="1">
      <alignment vertical="center"/>
    </xf>
    <xf numFmtId="0" fontId="6" fillId="0" borderId="0" xfId="0" applyFont="1" applyAlignment="1">
      <alignment/>
    </xf>
    <xf numFmtId="0" fontId="5" fillId="0" borderId="11" xfId="0" applyFont="1" applyFill="1" applyBorder="1" applyAlignment="1">
      <alignment horizontal="left" vertical="center" indent="1"/>
    </xf>
    <xf numFmtId="172" fontId="5" fillId="0" borderId="11" xfId="0" applyNumberFormat="1" applyFont="1" applyFill="1" applyBorder="1" applyAlignment="1">
      <alignment vertical="center"/>
    </xf>
    <xf numFmtId="0" fontId="5" fillId="0" borderId="12" xfId="0" applyFont="1" applyFill="1" applyBorder="1" applyAlignment="1">
      <alignment horizontal="left" vertical="center" indent="1"/>
    </xf>
    <xf numFmtId="172" fontId="5" fillId="0" borderId="12" xfId="0" applyNumberFormat="1" applyFont="1" applyFill="1" applyBorder="1" applyAlignment="1">
      <alignment vertical="center"/>
    </xf>
    <xf numFmtId="0" fontId="6" fillId="0" borderId="12" xfId="0" applyFont="1" applyFill="1" applyBorder="1" applyAlignment="1">
      <alignment horizontal="left" vertical="center" indent="1"/>
    </xf>
    <xf numFmtId="172" fontId="6" fillId="0" borderId="12" xfId="0" applyNumberFormat="1" applyFont="1" applyFill="1" applyBorder="1" applyAlignment="1">
      <alignment vertical="center"/>
    </xf>
    <xf numFmtId="0" fontId="6" fillId="0" borderId="0" xfId="0" applyFont="1" applyFill="1" applyBorder="1" applyAlignment="1">
      <alignment horizontal="left" indent="1"/>
    </xf>
    <xf numFmtId="0" fontId="10" fillId="0" borderId="0" xfId="0" applyFont="1" applyAlignment="1">
      <alignment/>
    </xf>
    <xf numFmtId="38" fontId="7" fillId="0" borderId="0" xfId="69" applyNumberFormat="1" applyFont="1" applyFill="1">
      <alignment/>
      <protection/>
    </xf>
    <xf numFmtId="0" fontId="9" fillId="0" borderId="0" xfId="69" applyFont="1" applyFill="1" applyBorder="1">
      <alignment/>
      <protection/>
    </xf>
    <xf numFmtId="38" fontId="9" fillId="0" borderId="0" xfId="69" applyNumberFormat="1" applyFont="1" applyFill="1" applyBorder="1">
      <alignment/>
      <protection/>
    </xf>
    <xf numFmtId="0" fontId="9" fillId="0" borderId="0" xfId="0" applyFont="1" applyFill="1" applyBorder="1" applyAlignment="1">
      <alignment/>
    </xf>
    <xf numFmtId="172" fontId="6" fillId="0" borderId="11" xfId="0" applyNumberFormat="1" applyFont="1" applyFill="1" applyBorder="1" applyAlignment="1">
      <alignment vertical="center"/>
    </xf>
    <xf numFmtId="173" fontId="6" fillId="0" borderId="11" xfId="0" applyNumberFormat="1" applyFont="1" applyFill="1" applyBorder="1" applyAlignment="1">
      <alignment vertical="center"/>
    </xf>
    <xf numFmtId="173" fontId="6" fillId="0" borderId="12" xfId="0" applyNumberFormat="1" applyFont="1" applyFill="1" applyBorder="1" applyAlignment="1">
      <alignment vertical="center"/>
    </xf>
    <xf numFmtId="0" fontId="5" fillId="0" borderId="0" xfId="0" applyFont="1" applyFill="1" applyBorder="1" applyAlignment="1">
      <alignment/>
    </xf>
    <xf numFmtId="0" fontId="6" fillId="0" borderId="0" xfId="0" applyFont="1" applyFill="1" applyBorder="1" applyAlignment="1">
      <alignment/>
    </xf>
    <xf numFmtId="0" fontId="6" fillId="34" borderId="0" xfId="0" applyFont="1" applyFill="1" applyBorder="1" applyAlignment="1">
      <alignment/>
    </xf>
    <xf numFmtId="173" fontId="6" fillId="0" borderId="11" xfId="74" applyNumberFormat="1" applyFont="1" applyFill="1" applyBorder="1" applyAlignment="1">
      <alignment/>
      <protection/>
    </xf>
    <xf numFmtId="173" fontId="6" fillId="0" borderId="12" xfId="74" applyNumberFormat="1" applyFont="1" applyFill="1" applyBorder="1" applyAlignment="1">
      <alignment/>
      <protection/>
    </xf>
    <xf numFmtId="173" fontId="6" fillId="0" borderId="0" xfId="74" applyNumberFormat="1" applyFont="1" applyFill="1" applyBorder="1" applyAlignment="1">
      <alignment/>
      <protection/>
    </xf>
    <xf numFmtId="0" fontId="59" fillId="34" borderId="0" xfId="69" applyFont="1" applyFill="1" applyBorder="1" applyAlignment="1">
      <alignment horizontal="center"/>
      <protection/>
    </xf>
    <xf numFmtId="179" fontId="59" fillId="34" borderId="0" xfId="77" applyNumberFormat="1" applyFont="1" applyFill="1" applyBorder="1" applyAlignment="1">
      <alignment horizontal="center" vertical="center"/>
    </xf>
    <xf numFmtId="9" fontId="6" fillId="0" borderId="10" xfId="82" applyNumberFormat="1" applyFont="1" applyFill="1" applyBorder="1" applyAlignment="1">
      <alignment vertical="center"/>
    </xf>
    <xf numFmtId="174" fontId="5" fillId="6" borderId="10" xfId="82" applyNumberFormat="1" applyFont="1" applyFill="1" applyBorder="1" applyAlignment="1">
      <alignment vertical="center"/>
    </xf>
    <xf numFmtId="174" fontId="6" fillId="0" borderId="10" xfId="82" applyNumberFormat="1" applyFont="1" applyFill="1" applyBorder="1" applyAlignment="1">
      <alignment vertical="center"/>
    </xf>
    <xf numFmtId="174" fontId="5" fillId="0" borderId="11" xfId="0" applyNumberFormat="1" applyFont="1" applyFill="1" applyBorder="1" applyAlignment="1">
      <alignment vertical="center"/>
    </xf>
    <xf numFmtId="174" fontId="5" fillId="0" borderId="12" xfId="0" applyNumberFormat="1" applyFont="1" applyFill="1" applyBorder="1" applyAlignment="1">
      <alignment vertical="center"/>
    </xf>
    <xf numFmtId="174" fontId="6" fillId="0" borderId="12" xfId="0" applyNumberFormat="1" applyFont="1" applyFill="1" applyBorder="1" applyAlignment="1">
      <alignment vertical="center"/>
    </xf>
    <xf numFmtId="174" fontId="6" fillId="0" borderId="0" xfId="0" applyNumberFormat="1" applyFont="1" applyFill="1" applyBorder="1" applyAlignment="1">
      <alignment/>
    </xf>
    <xf numFmtId="174" fontId="6" fillId="0" borderId="0" xfId="62" applyNumberFormat="1" applyFont="1" applyFill="1" applyBorder="1" applyAlignment="1">
      <alignment vertical="center"/>
    </xf>
    <xf numFmtId="177" fontId="5" fillId="0" borderId="11" xfId="62" applyNumberFormat="1" applyFont="1" applyFill="1" applyBorder="1" applyAlignment="1">
      <alignment vertical="center"/>
    </xf>
    <xf numFmtId="177" fontId="5" fillId="0" borderId="12" xfId="62" applyNumberFormat="1" applyFont="1" applyFill="1" applyBorder="1" applyAlignment="1">
      <alignment vertical="center"/>
    </xf>
    <xf numFmtId="174" fontId="6" fillId="0" borderId="11" xfId="82" applyNumberFormat="1" applyFont="1" applyFill="1" applyBorder="1" applyAlignment="1">
      <alignment vertical="center"/>
    </xf>
    <xf numFmtId="174" fontId="6" fillId="0" borderId="0" xfId="0" applyNumberFormat="1" applyFont="1" applyFill="1" applyBorder="1" applyAlignment="1">
      <alignment/>
    </xf>
    <xf numFmtId="174" fontId="59" fillId="34" borderId="0" xfId="62" applyNumberFormat="1" applyFont="1" applyFill="1" applyBorder="1" applyAlignment="1">
      <alignment vertical="center"/>
    </xf>
    <xf numFmtId="0" fontId="59" fillId="34" borderId="0" xfId="0" applyFont="1" applyFill="1" applyBorder="1" applyAlignment="1">
      <alignment horizontal="left" vertical="center" indent="1"/>
    </xf>
    <xf numFmtId="183" fontId="59" fillId="34" borderId="0" xfId="62" applyNumberFormat="1" applyFont="1" applyFill="1" applyBorder="1" applyAlignment="1">
      <alignment vertical="center"/>
    </xf>
    <xf numFmtId="175" fontId="59" fillId="34" borderId="0" xfId="62" applyNumberFormat="1" applyFont="1" applyFill="1" applyBorder="1" applyAlignment="1">
      <alignment vertical="center"/>
    </xf>
    <xf numFmtId="172" fontId="5" fillId="0" borderId="10" xfId="0" applyNumberFormat="1" applyFont="1" applyFill="1" applyBorder="1" applyAlignment="1">
      <alignment horizontal="right" vertical="center"/>
    </xf>
    <xf numFmtId="173" fontId="5" fillId="0" borderId="10" xfId="0" applyNumberFormat="1" applyFont="1" applyFill="1" applyBorder="1" applyAlignment="1">
      <alignment horizontal="right" vertical="center"/>
    </xf>
    <xf numFmtId="174" fontId="5" fillId="0" borderId="10" xfId="82" applyNumberFormat="1" applyFont="1" applyFill="1" applyBorder="1" applyAlignment="1">
      <alignment horizontal="right" vertical="center"/>
    </xf>
    <xf numFmtId="172" fontId="6" fillId="0" borderId="10" xfId="0" applyNumberFormat="1" applyFont="1" applyFill="1" applyBorder="1" applyAlignment="1">
      <alignment horizontal="right" vertical="center"/>
    </xf>
    <xf numFmtId="173" fontId="6" fillId="0" borderId="10" xfId="0" applyNumberFormat="1" applyFont="1" applyFill="1" applyBorder="1" applyAlignment="1">
      <alignment horizontal="right" vertical="center"/>
    </xf>
    <xf numFmtId="174" fontId="6" fillId="0" borderId="10" xfId="82" applyNumberFormat="1" applyFont="1" applyFill="1" applyBorder="1" applyAlignment="1">
      <alignment horizontal="right" vertical="center"/>
    </xf>
    <xf numFmtId="0" fontId="5" fillId="35" borderId="0" xfId="0" applyFont="1" applyFill="1" applyAlignment="1">
      <alignment/>
    </xf>
    <xf numFmtId="0" fontId="11" fillId="35" borderId="0" xfId="0" applyFont="1" applyFill="1" applyAlignment="1">
      <alignment/>
    </xf>
    <xf numFmtId="0" fontId="60" fillId="0" borderId="0" xfId="0" applyFont="1" applyAlignment="1">
      <alignment/>
    </xf>
    <xf numFmtId="9" fontId="60" fillId="0" borderId="0" xfId="77" applyNumberFormat="1" applyFont="1" applyAlignment="1">
      <alignment/>
    </xf>
    <xf numFmtId="193" fontId="6" fillId="35" borderId="0" xfId="53" applyNumberFormat="1" applyFont="1" applyFill="1" applyBorder="1" applyAlignment="1">
      <alignment/>
    </xf>
    <xf numFmtId="193" fontId="6" fillId="35" borderId="0" xfId="53" applyNumberFormat="1" applyFont="1" applyFill="1" applyBorder="1" applyAlignment="1">
      <alignment horizontal="right" vertical="center"/>
    </xf>
    <xf numFmtId="193" fontId="6" fillId="35" borderId="13" xfId="53" applyNumberFormat="1" applyFont="1" applyFill="1" applyBorder="1" applyAlignment="1">
      <alignment/>
    </xf>
    <xf numFmtId="193" fontId="6" fillId="35" borderId="14" xfId="53" applyNumberFormat="1" applyFont="1" applyFill="1" applyBorder="1" applyAlignment="1">
      <alignment horizontal="right" vertical="center"/>
    </xf>
    <xf numFmtId="194" fontId="60" fillId="0" borderId="0" xfId="0" applyNumberFormat="1" applyFont="1" applyAlignment="1">
      <alignment/>
    </xf>
    <xf numFmtId="0" fontId="60" fillId="34" borderId="0" xfId="0" applyFont="1" applyFill="1" applyAlignment="1">
      <alignment/>
    </xf>
    <xf numFmtId="0" fontId="12" fillId="35" borderId="0" xfId="0" applyFont="1" applyFill="1" applyAlignment="1">
      <alignment/>
    </xf>
    <xf numFmtId="171" fontId="60" fillId="0" borderId="0" xfId="0" applyNumberFormat="1" applyFont="1" applyAlignment="1">
      <alignment/>
    </xf>
    <xf numFmtId="193" fontId="60" fillId="0" borderId="0" xfId="0" applyNumberFormat="1" applyFont="1" applyAlignment="1">
      <alignment/>
    </xf>
    <xf numFmtId="9" fontId="60" fillId="0" borderId="0" xfId="0" applyNumberFormat="1" applyFont="1" applyAlignment="1">
      <alignment/>
    </xf>
    <xf numFmtId="193" fontId="5" fillId="6" borderId="15" xfId="53" applyNumberFormat="1" applyFont="1" applyFill="1" applyBorder="1" applyAlignment="1">
      <alignment/>
    </xf>
    <xf numFmtId="193" fontId="5" fillId="6" borderId="15" xfId="53" applyNumberFormat="1" applyFont="1" applyFill="1" applyBorder="1" applyAlignment="1">
      <alignment horizontal="right" vertical="center"/>
    </xf>
    <xf numFmtId="193" fontId="6" fillId="0" borderId="0" xfId="53" applyNumberFormat="1" applyFont="1" applyFill="1" applyBorder="1" applyAlignment="1">
      <alignment/>
    </xf>
    <xf numFmtId="195" fontId="59" fillId="34" borderId="0" xfId="62" applyNumberFormat="1" applyFont="1" applyFill="1" applyBorder="1" applyAlignment="1">
      <alignment horizontal="right" vertical="center"/>
    </xf>
    <xf numFmtId="174" fontId="5" fillId="0" borderId="11" xfId="74" applyNumberFormat="1" applyFont="1" applyFill="1" applyBorder="1" applyAlignment="1">
      <alignment/>
      <protection/>
    </xf>
    <xf numFmtId="174" fontId="5" fillId="0" borderId="12" xfId="74" applyNumberFormat="1" applyFont="1" applyFill="1" applyBorder="1" applyAlignment="1">
      <alignment/>
      <protection/>
    </xf>
    <xf numFmtId="182" fontId="5" fillId="0" borderId="12" xfId="74" applyNumberFormat="1" applyFont="1" applyFill="1" applyBorder="1" applyAlignment="1">
      <alignment/>
      <protection/>
    </xf>
    <xf numFmtId="172" fontId="6" fillId="0" borderId="16" xfId="0" applyNumberFormat="1" applyFont="1" applyFill="1" applyBorder="1" applyAlignment="1">
      <alignment vertical="center"/>
    </xf>
    <xf numFmtId="174" fontId="6" fillId="0" borderId="16" xfId="82" applyNumberFormat="1" applyFont="1" applyFill="1" applyBorder="1" applyAlignment="1">
      <alignment vertical="center"/>
    </xf>
    <xf numFmtId="172" fontId="5" fillId="0" borderId="16" xfId="0" applyNumberFormat="1" applyFont="1" applyFill="1" applyBorder="1" applyAlignment="1">
      <alignment vertical="center"/>
    </xf>
    <xf numFmtId="174" fontId="5" fillId="0" borderId="16" xfId="82" applyNumberFormat="1" applyFont="1" applyFill="1" applyBorder="1" applyAlignment="1">
      <alignment vertical="center"/>
    </xf>
    <xf numFmtId="173" fontId="6" fillId="0" borderId="17" xfId="0" applyNumberFormat="1" applyFont="1" applyFill="1" applyBorder="1" applyAlignment="1">
      <alignment vertical="center"/>
    </xf>
    <xf numFmtId="9" fontId="6" fillId="0" borderId="11" xfId="74" applyNumberFormat="1" applyFont="1" applyFill="1" applyBorder="1" applyAlignment="1">
      <alignment horizontal="center"/>
      <protection/>
    </xf>
    <xf numFmtId="0" fontId="61" fillId="0" borderId="0" xfId="0" applyFont="1" applyAlignment="1">
      <alignment/>
    </xf>
    <xf numFmtId="0" fontId="6" fillId="34" borderId="0" xfId="0" applyFont="1" applyFill="1" applyAlignment="1">
      <alignment/>
    </xf>
    <xf numFmtId="0" fontId="6" fillId="34" borderId="0" xfId="73" applyFont="1" applyFill="1" applyAlignment="1">
      <alignment vertical="center"/>
      <protection/>
    </xf>
    <xf numFmtId="0" fontId="6" fillId="34" borderId="0" xfId="0" applyFont="1" applyFill="1" applyAlignment="1">
      <alignment vertical="center"/>
    </xf>
    <xf numFmtId="181" fontId="6" fillId="0" borderId="11" xfId="0" applyNumberFormat="1" applyFont="1" applyFill="1" applyBorder="1" applyAlignment="1">
      <alignment horizontal="right" vertical="center" indent="1"/>
    </xf>
    <xf numFmtId="181" fontId="6" fillId="0" borderId="11" xfId="0" applyNumberFormat="1" applyFont="1" applyFill="1" applyBorder="1" applyAlignment="1">
      <alignment horizontal="right" vertical="center"/>
    </xf>
    <xf numFmtId="172" fontId="6" fillId="0" borderId="11" xfId="0" applyNumberFormat="1" applyFont="1" applyFill="1" applyBorder="1" applyAlignment="1">
      <alignment horizontal="center" vertical="center"/>
    </xf>
    <xf numFmtId="172" fontId="6" fillId="0" borderId="0" xfId="0" applyNumberFormat="1" applyFont="1" applyFill="1" applyBorder="1" applyAlignment="1">
      <alignment horizontal="center" vertical="center"/>
    </xf>
    <xf numFmtId="173" fontId="6" fillId="0" borderId="0" xfId="0" applyNumberFormat="1" applyFont="1" applyFill="1" applyBorder="1" applyAlignment="1">
      <alignment vertical="center"/>
    </xf>
    <xf numFmtId="174" fontId="6" fillId="0" borderId="0" xfId="82" applyNumberFormat="1" applyFont="1" applyFill="1" applyBorder="1" applyAlignment="1">
      <alignment vertical="center"/>
    </xf>
    <xf numFmtId="181" fontId="6" fillId="0" borderId="0" xfId="0" applyNumberFormat="1" applyFont="1" applyFill="1" applyBorder="1" applyAlignment="1">
      <alignment horizontal="right" vertical="center" indent="1"/>
    </xf>
    <xf numFmtId="181" fontId="6" fillId="0" borderId="0" xfId="0" applyNumberFormat="1" applyFont="1" applyFill="1" applyBorder="1" applyAlignment="1">
      <alignment horizontal="right" vertical="center"/>
    </xf>
    <xf numFmtId="174" fontId="6" fillId="0" borderId="16" xfId="82" applyNumberFormat="1" applyFont="1" applyFill="1" applyBorder="1" applyAlignment="1">
      <alignment horizontal="right" vertical="center"/>
    </xf>
    <xf numFmtId="0" fontId="59" fillId="36" borderId="18" xfId="69" applyFont="1" applyFill="1" applyBorder="1" applyAlignment="1">
      <alignment horizontal="left" vertical="center" wrapText="1"/>
      <protection/>
    </xf>
    <xf numFmtId="0" fontId="59" fillId="36" borderId="18" xfId="69" applyNumberFormat="1" applyFont="1" applyFill="1" applyBorder="1" applyAlignment="1">
      <alignment horizontal="center" vertical="center"/>
      <protection/>
    </xf>
    <xf numFmtId="0" fontId="59" fillId="36" borderId="18" xfId="69" applyFont="1" applyFill="1" applyBorder="1" applyAlignment="1">
      <alignment horizontal="center" vertical="center" wrapText="1"/>
      <protection/>
    </xf>
    <xf numFmtId="0" fontId="59" fillId="36" borderId="18" xfId="0" applyFont="1" applyFill="1" applyBorder="1" applyAlignment="1">
      <alignment horizontal="left" vertical="center" indent="1"/>
    </xf>
    <xf numFmtId="183" fontId="62" fillId="37" borderId="19" xfId="62" applyNumberFormat="1" applyFont="1" applyFill="1" applyBorder="1" applyAlignment="1">
      <alignment vertical="center"/>
    </xf>
    <xf numFmtId="174" fontId="62" fillId="37" borderId="0" xfId="82" applyNumberFormat="1" applyFont="1" applyFill="1" applyBorder="1" applyAlignment="1">
      <alignment vertical="center"/>
    </xf>
    <xf numFmtId="0" fontId="59" fillId="36" borderId="0" xfId="40" applyFont="1" applyFill="1" applyBorder="1" applyAlignment="1">
      <alignment horizontal="center" vertical="center"/>
      <protection/>
    </xf>
    <xf numFmtId="173" fontId="59" fillId="36" borderId="0" xfId="74" applyNumberFormat="1" applyFont="1" applyFill="1" applyBorder="1" applyAlignment="1">
      <alignment horizontal="center" vertical="center" wrapText="1"/>
      <protection/>
    </xf>
    <xf numFmtId="173" fontId="59" fillId="36" borderId="20" xfId="74" applyNumberFormat="1" applyFont="1" applyFill="1" applyBorder="1" applyAlignment="1">
      <alignment horizontal="center" vertical="center" wrapText="1"/>
      <protection/>
    </xf>
    <xf numFmtId="173" fontId="59" fillId="36" borderId="21" xfId="74" applyNumberFormat="1" applyFont="1" applyFill="1" applyBorder="1" applyAlignment="1">
      <alignment horizontal="center" vertical="center" wrapText="1"/>
      <protection/>
    </xf>
    <xf numFmtId="173" fontId="59" fillId="36" borderId="22" xfId="74" applyNumberFormat="1" applyFont="1" applyFill="1" applyBorder="1" applyAlignment="1">
      <alignment horizontal="center" vertical="center" wrapText="1"/>
      <protection/>
    </xf>
    <xf numFmtId="0" fontId="59" fillId="36" borderId="18" xfId="74" applyFont="1" applyFill="1" applyBorder="1" applyAlignment="1">
      <alignment horizontal="center" vertical="center"/>
      <protection/>
    </xf>
    <xf numFmtId="185" fontId="59" fillId="36" borderId="23" xfId="74" applyNumberFormat="1" applyFont="1" applyFill="1" applyBorder="1" applyAlignment="1">
      <alignment vertical="center"/>
      <protection/>
    </xf>
    <xf numFmtId="186" fontId="59" fillId="36" borderId="24" xfId="74" applyNumberFormat="1" applyFont="1" applyFill="1" applyBorder="1" applyAlignment="1">
      <alignment vertical="center"/>
      <protection/>
    </xf>
    <xf numFmtId="185" fontId="59" fillId="36" borderId="25" xfId="74" applyNumberFormat="1" applyFont="1" applyFill="1" applyBorder="1" applyAlignment="1">
      <alignment vertical="center"/>
      <protection/>
    </xf>
    <xf numFmtId="185" fontId="59" fillId="36" borderId="18" xfId="74" applyNumberFormat="1" applyFont="1" applyFill="1" applyBorder="1" applyAlignment="1">
      <alignment vertical="center"/>
      <protection/>
    </xf>
    <xf numFmtId="186" fontId="59" fillId="36" borderId="18" xfId="74" applyNumberFormat="1" applyFont="1" applyFill="1" applyBorder="1" applyAlignment="1">
      <alignment vertical="center"/>
      <protection/>
    </xf>
    <xf numFmtId="0" fontId="59" fillId="36" borderId="26" xfId="0" applyNumberFormat="1" applyFont="1" applyFill="1" applyBorder="1" applyAlignment="1">
      <alignment horizontal="center" vertical="center"/>
    </xf>
    <xf numFmtId="0" fontId="59" fillId="36" borderId="27" xfId="0" applyNumberFormat="1" applyFont="1" applyFill="1" applyBorder="1" applyAlignment="1">
      <alignment horizontal="center" vertical="center"/>
    </xf>
    <xf numFmtId="3" fontId="59" fillId="36" borderId="18" xfId="62" applyNumberFormat="1" applyFont="1" applyFill="1" applyBorder="1" applyAlignment="1">
      <alignment vertical="center"/>
    </xf>
    <xf numFmtId="186" fontId="59" fillId="36" borderId="28" xfId="74" applyNumberFormat="1" applyFont="1" applyFill="1" applyBorder="1" applyAlignment="1">
      <alignment vertical="center"/>
      <protection/>
    </xf>
    <xf numFmtId="174" fontId="59" fillId="36" borderId="18" xfId="62" applyNumberFormat="1" applyFont="1" applyFill="1" applyBorder="1" applyAlignment="1">
      <alignment vertical="center"/>
    </xf>
    <xf numFmtId="0" fontId="59" fillId="36" borderId="0" xfId="0" applyFont="1" applyFill="1" applyBorder="1" applyAlignment="1">
      <alignment horizontal="left" vertical="center" wrapText="1" indent="1"/>
    </xf>
    <xf numFmtId="49" fontId="59" fillId="36" borderId="0" xfId="0" applyNumberFormat="1" applyFont="1" applyFill="1" applyBorder="1" applyAlignment="1">
      <alignment horizontal="center" vertical="center" wrapText="1"/>
    </xf>
    <xf numFmtId="17" fontId="59" fillId="36" borderId="0" xfId="0" applyNumberFormat="1" applyFont="1" applyFill="1" applyBorder="1" applyAlignment="1">
      <alignment horizontal="center" vertical="center"/>
    </xf>
    <xf numFmtId="17" fontId="59" fillId="36" borderId="0" xfId="0" applyNumberFormat="1" applyFont="1" applyFill="1" applyBorder="1" applyAlignment="1">
      <alignment horizontal="center" vertical="center" wrapText="1"/>
    </xf>
    <xf numFmtId="17" fontId="59" fillId="36" borderId="0" xfId="69" applyNumberFormat="1" applyFont="1" applyFill="1" applyBorder="1" applyAlignment="1">
      <alignment horizontal="center" vertical="center" wrapText="1"/>
      <protection/>
    </xf>
    <xf numFmtId="177" fontId="59" fillId="36" borderId="0" xfId="62" applyNumberFormat="1" applyFont="1" applyFill="1" applyBorder="1" applyAlignment="1">
      <alignment vertical="center"/>
    </xf>
    <xf numFmtId="189" fontId="59" fillId="36" borderId="0" xfId="62" applyNumberFormat="1" applyFont="1" applyFill="1" applyBorder="1" applyAlignment="1">
      <alignment vertical="center"/>
    </xf>
    <xf numFmtId="174" fontId="59" fillId="36" borderId="18" xfId="0" applyNumberFormat="1" applyFont="1" applyFill="1" applyBorder="1" applyAlignment="1">
      <alignment vertical="center"/>
    </xf>
    <xf numFmtId="172" fontId="59" fillId="36" borderId="18" xfId="0" applyNumberFormat="1" applyFont="1" applyFill="1" applyBorder="1" applyAlignment="1">
      <alignment vertical="center"/>
    </xf>
    <xf numFmtId="173" fontId="59" fillId="36" borderId="18" xfId="0" applyNumberFormat="1" applyFont="1" applyFill="1" applyBorder="1" applyAlignment="1">
      <alignment vertical="center"/>
    </xf>
    <xf numFmtId="0" fontId="62" fillId="36" borderId="29" xfId="0" applyFont="1" applyFill="1" applyBorder="1" applyAlignment="1">
      <alignment horizontal="center" vertical="center"/>
    </xf>
    <xf numFmtId="49" fontId="62" fillId="36" borderId="29" xfId="0" applyNumberFormat="1" applyFont="1" applyFill="1" applyBorder="1" applyAlignment="1">
      <alignment horizontal="center" vertical="center"/>
    </xf>
    <xf numFmtId="17" fontId="62" fillId="36" borderId="29" xfId="0" applyNumberFormat="1" applyFont="1" applyFill="1" applyBorder="1" applyAlignment="1">
      <alignment horizontal="center" vertical="center"/>
    </xf>
    <xf numFmtId="0" fontId="59" fillId="36" borderId="0" xfId="69" applyFont="1" applyFill="1" applyBorder="1" applyAlignment="1">
      <alignment horizontal="center" vertical="center"/>
      <protection/>
    </xf>
    <xf numFmtId="0" fontId="59" fillId="36" borderId="0" xfId="69" applyNumberFormat="1" applyFont="1" applyFill="1" applyBorder="1" applyAlignment="1">
      <alignment horizontal="center" vertical="center"/>
      <protection/>
    </xf>
    <xf numFmtId="0" fontId="59" fillId="36" borderId="0" xfId="0" applyFont="1" applyFill="1" applyBorder="1" applyAlignment="1">
      <alignment vertical="center" wrapText="1"/>
    </xf>
    <xf numFmtId="172" fontId="59" fillId="36" borderId="0" xfId="0" applyNumberFormat="1" applyFont="1" applyFill="1" applyBorder="1" applyAlignment="1">
      <alignment vertical="center"/>
    </xf>
    <xf numFmtId="188" fontId="59" fillId="36" borderId="0" xfId="0" applyNumberFormat="1" applyFont="1" applyFill="1" applyBorder="1" applyAlignment="1">
      <alignment vertical="center"/>
    </xf>
    <xf numFmtId="174" fontId="59" fillId="36" borderId="0" xfId="82" applyNumberFormat="1" applyFont="1" applyFill="1" applyBorder="1" applyAlignment="1">
      <alignment vertical="center"/>
    </xf>
    <xf numFmtId="0" fontId="59" fillId="36" borderId="14" xfId="69" applyNumberFormat="1" applyFont="1" applyFill="1" applyBorder="1" applyAlignment="1">
      <alignment horizontal="center" vertical="center"/>
      <protection/>
    </xf>
    <xf numFmtId="0" fontId="59" fillId="36" borderId="30" xfId="74" applyFont="1" applyFill="1" applyBorder="1" applyAlignment="1">
      <alignment horizontal="center" vertical="center"/>
      <protection/>
    </xf>
    <xf numFmtId="184" fontId="59" fillId="36" borderId="30" xfId="74" applyNumberFormat="1" applyFont="1" applyFill="1" applyBorder="1" applyAlignment="1">
      <alignment vertical="center"/>
      <protection/>
    </xf>
    <xf numFmtId="0" fontId="63" fillId="36" borderId="31" xfId="0" applyFont="1" applyFill="1" applyBorder="1" applyAlignment="1">
      <alignment horizontal="left"/>
    </xf>
    <xf numFmtId="0" fontId="63" fillId="36" borderId="0" xfId="0" applyFont="1" applyFill="1" applyBorder="1" applyAlignment="1">
      <alignment/>
    </xf>
    <xf numFmtId="0" fontId="63" fillId="36" borderId="30" xfId="0" applyFont="1" applyFill="1" applyBorder="1" applyAlignment="1">
      <alignment horizontal="left"/>
    </xf>
    <xf numFmtId="193" fontId="59" fillId="36" borderId="30" xfId="53" applyNumberFormat="1" applyFont="1" applyFill="1" applyBorder="1" applyAlignment="1">
      <alignment horizontal="right" vertical="center"/>
    </xf>
    <xf numFmtId="0" fontId="63" fillId="36" borderId="30" xfId="0" applyFont="1" applyFill="1" applyBorder="1" applyAlignment="1">
      <alignment/>
    </xf>
    <xf numFmtId="9" fontId="59" fillId="36" borderId="30" xfId="83" applyNumberFormat="1" applyFont="1" applyFill="1" applyBorder="1" applyAlignment="1">
      <alignment horizontal="right" vertical="center"/>
    </xf>
    <xf numFmtId="1" fontId="59" fillId="36" borderId="0" xfId="69" applyNumberFormat="1" applyFont="1" applyFill="1" applyBorder="1" applyAlignment="1" quotePrefix="1">
      <alignment horizontal="center" vertical="center"/>
      <protection/>
    </xf>
    <xf numFmtId="1" fontId="59" fillId="36" borderId="0" xfId="69" applyNumberFormat="1" applyFont="1" applyFill="1" applyBorder="1" applyAlignment="1">
      <alignment horizontal="center" vertical="center"/>
      <protection/>
    </xf>
    <xf numFmtId="177" fontId="59" fillId="36" borderId="0" xfId="53" applyNumberFormat="1" applyFont="1" applyFill="1" applyBorder="1" applyAlignment="1">
      <alignment horizontal="right" vertical="center"/>
    </xf>
    <xf numFmtId="177" fontId="59" fillId="36" borderId="0" xfId="53" applyNumberFormat="1" applyFont="1" applyFill="1" applyBorder="1" applyAlignment="1">
      <alignment horizontal="center" vertical="center"/>
    </xf>
    <xf numFmtId="193" fontId="5" fillId="38" borderId="15" xfId="53" applyNumberFormat="1" applyFont="1" applyFill="1" applyBorder="1" applyAlignment="1">
      <alignment/>
    </xf>
    <xf numFmtId="193" fontId="5" fillId="38" borderId="15" xfId="53" applyNumberFormat="1" applyFont="1" applyFill="1" applyBorder="1" applyAlignment="1">
      <alignment horizontal="right" vertical="center"/>
    </xf>
    <xf numFmtId="193" fontId="5" fillId="38" borderId="32" xfId="53" applyNumberFormat="1" applyFont="1" applyFill="1" applyBorder="1" applyAlignment="1">
      <alignment/>
    </xf>
    <xf numFmtId="193" fontId="5" fillId="38" borderId="32" xfId="53" applyNumberFormat="1" applyFont="1" applyFill="1" applyBorder="1" applyAlignment="1">
      <alignment horizontal="right" vertical="center"/>
    </xf>
    <xf numFmtId="0" fontId="5" fillId="38" borderId="0" xfId="0" applyFont="1" applyFill="1" applyAlignment="1">
      <alignment vertical="center"/>
    </xf>
    <xf numFmtId="0" fontId="6" fillId="38" borderId="0" xfId="0" applyFont="1" applyFill="1" applyAlignment="1">
      <alignment vertical="center" wrapText="1"/>
    </xf>
    <xf numFmtId="0" fontId="6" fillId="38" borderId="0" xfId="0" applyFont="1" applyFill="1" applyAlignment="1">
      <alignment horizontal="center" vertical="center"/>
    </xf>
    <xf numFmtId="0" fontId="6" fillId="38" borderId="0" xfId="0" applyFont="1" applyFill="1" applyAlignment="1">
      <alignment vertical="center"/>
    </xf>
    <xf numFmtId="0" fontId="5" fillId="38" borderId="33" xfId="0" applyFont="1" applyFill="1" applyBorder="1" applyAlignment="1">
      <alignment vertical="center"/>
    </xf>
    <xf numFmtId="0" fontId="6" fillId="38" borderId="33" xfId="0" applyFont="1" applyFill="1" applyBorder="1" applyAlignment="1">
      <alignment vertical="center" wrapText="1"/>
    </xf>
    <xf numFmtId="0" fontId="6" fillId="38" borderId="33" xfId="0" applyFont="1" applyFill="1" applyBorder="1" applyAlignment="1">
      <alignment horizontal="center" vertical="center"/>
    </xf>
    <xf numFmtId="0" fontId="5" fillId="39" borderId="0" xfId="0" applyFont="1" applyFill="1" applyAlignment="1">
      <alignment vertical="center"/>
    </xf>
    <xf numFmtId="0" fontId="6" fillId="39" borderId="0" xfId="0" applyFont="1" applyFill="1" applyAlignment="1">
      <alignment vertical="center"/>
    </xf>
    <xf numFmtId="0" fontId="6" fillId="39" borderId="0" xfId="0" applyFont="1" applyFill="1" applyAlignment="1">
      <alignment horizontal="center" vertical="center"/>
    </xf>
    <xf numFmtId="0" fontId="6" fillId="39" borderId="0" xfId="0" applyFont="1" applyFill="1" applyAlignment="1">
      <alignment vertical="center" wrapText="1"/>
    </xf>
    <xf numFmtId="0" fontId="6" fillId="39" borderId="33" xfId="0" applyFont="1" applyFill="1" applyBorder="1" applyAlignment="1">
      <alignment vertical="center"/>
    </xf>
    <xf numFmtId="0" fontId="6" fillId="39" borderId="33" xfId="0" applyFont="1" applyFill="1" applyBorder="1" applyAlignment="1">
      <alignment horizontal="center" vertical="center"/>
    </xf>
    <xf numFmtId="0" fontId="5" fillId="40" borderId="0" xfId="0" applyFont="1" applyFill="1" applyAlignment="1">
      <alignment vertical="center"/>
    </xf>
    <xf numFmtId="0" fontId="6" fillId="40" borderId="0" xfId="0" applyFont="1" applyFill="1" applyAlignment="1">
      <alignment vertical="center"/>
    </xf>
    <xf numFmtId="0" fontId="6" fillId="40" borderId="0" xfId="0" applyFont="1" applyFill="1" applyAlignment="1">
      <alignment horizontal="center" vertical="center"/>
    </xf>
    <xf numFmtId="0" fontId="5" fillId="40" borderId="33" xfId="0" applyFont="1" applyFill="1" applyBorder="1" applyAlignment="1">
      <alignment vertical="center"/>
    </xf>
    <xf numFmtId="0" fontId="6" fillId="40" borderId="33" xfId="0" applyFont="1" applyFill="1" applyBorder="1" applyAlignment="1">
      <alignment vertical="center"/>
    </xf>
    <xf numFmtId="0" fontId="6" fillId="40" borderId="33" xfId="0" applyFont="1" applyFill="1" applyBorder="1" applyAlignment="1">
      <alignment horizontal="center" vertical="center"/>
    </xf>
    <xf numFmtId="0" fontId="5" fillId="38" borderId="10" xfId="0" applyFont="1" applyFill="1" applyBorder="1" applyAlignment="1">
      <alignment horizontal="left" vertical="center" indent="1"/>
    </xf>
    <xf numFmtId="172" fontId="5" fillId="41" borderId="16" xfId="0" applyNumberFormat="1" applyFont="1" applyFill="1" applyBorder="1" applyAlignment="1">
      <alignment vertical="center"/>
    </xf>
    <xf numFmtId="174" fontId="5" fillId="41" borderId="16" xfId="82" applyNumberFormat="1" applyFont="1" applyFill="1" applyBorder="1" applyAlignment="1">
      <alignment vertical="center"/>
    </xf>
    <xf numFmtId="196" fontId="5" fillId="41" borderId="16" xfId="82" applyNumberFormat="1" applyFont="1" applyFill="1" applyBorder="1" applyAlignment="1">
      <alignment vertical="center"/>
    </xf>
    <xf numFmtId="172" fontId="5" fillId="38" borderId="10" xfId="0" applyNumberFormat="1" applyFont="1" applyFill="1" applyBorder="1" applyAlignment="1">
      <alignment vertical="center"/>
    </xf>
    <xf numFmtId="173" fontId="5" fillId="38" borderId="10" xfId="0" applyNumberFormat="1" applyFont="1" applyFill="1" applyBorder="1" applyAlignment="1">
      <alignment vertical="center"/>
    </xf>
    <xf numFmtId="174" fontId="5" fillId="38" borderId="10" xfId="82" applyNumberFormat="1" applyFont="1" applyFill="1" applyBorder="1" applyAlignment="1">
      <alignment vertical="center"/>
    </xf>
    <xf numFmtId="0" fontId="5" fillId="38" borderId="12" xfId="0" applyFont="1" applyFill="1" applyBorder="1" applyAlignment="1">
      <alignment horizontal="left" vertical="center" indent="1"/>
    </xf>
    <xf numFmtId="3" fontId="64" fillId="38" borderId="12" xfId="0" applyNumberFormat="1" applyFont="1" applyFill="1" applyBorder="1" applyAlignment="1">
      <alignment horizontal="center" vertical="center"/>
    </xf>
    <xf numFmtId="3" fontId="5" fillId="38" borderId="12" xfId="0" applyNumberFormat="1" applyFont="1" applyFill="1" applyBorder="1" applyAlignment="1">
      <alignment horizontal="center" vertical="center"/>
    </xf>
    <xf numFmtId="192" fontId="6" fillId="41" borderId="16" xfId="0" applyNumberFormat="1" applyFont="1" applyFill="1" applyBorder="1" applyAlignment="1">
      <alignment vertical="center"/>
    </xf>
    <xf numFmtId="172" fontId="6" fillId="38" borderId="10" xfId="0" applyNumberFormat="1" applyFont="1" applyFill="1" applyBorder="1" applyAlignment="1">
      <alignment horizontal="right" vertical="center"/>
    </xf>
    <xf numFmtId="179" fontId="6" fillId="38" borderId="33" xfId="0" applyNumberFormat="1" applyFont="1" applyFill="1" applyBorder="1" applyAlignment="1">
      <alignment horizontal="right" vertical="center"/>
    </xf>
    <xf numFmtId="177" fontId="6" fillId="39" borderId="0" xfId="0" applyNumberFormat="1" applyFont="1" applyFill="1" applyAlignment="1">
      <alignment horizontal="right" vertical="center"/>
    </xf>
    <xf numFmtId="177" fontId="6" fillId="39" borderId="33" xfId="0" applyNumberFormat="1" applyFont="1" applyFill="1" applyBorder="1" applyAlignment="1">
      <alignment horizontal="right" vertical="center"/>
    </xf>
    <xf numFmtId="174" fontId="6" fillId="0" borderId="11" xfId="82" applyNumberFormat="1" applyFont="1" applyFill="1" applyBorder="1" applyAlignment="1">
      <alignment horizontal="right" vertical="center"/>
    </xf>
    <xf numFmtId="0" fontId="6" fillId="40" borderId="0" xfId="0" applyFont="1" applyFill="1" applyAlignment="1">
      <alignment horizontal="right" vertical="center"/>
    </xf>
    <xf numFmtId="190" fontId="6" fillId="40" borderId="33" xfId="0" applyNumberFormat="1" applyFont="1" applyFill="1" applyBorder="1" applyAlignment="1">
      <alignment horizontal="right" vertical="center"/>
    </xf>
    <xf numFmtId="2" fontId="6" fillId="38" borderId="0" xfId="0" applyNumberFormat="1" applyFont="1" applyFill="1" applyAlignment="1">
      <alignment horizontal="right" vertical="center"/>
    </xf>
    <xf numFmtId="181" fontId="6" fillId="38" borderId="0" xfId="0" applyNumberFormat="1" applyFont="1" applyFill="1" applyAlignment="1">
      <alignment horizontal="right" vertical="center"/>
    </xf>
    <xf numFmtId="169" fontId="6" fillId="40" borderId="0" xfId="0" applyNumberFormat="1" applyFont="1" applyFill="1" applyAlignment="1">
      <alignment horizontal="right" vertical="center"/>
    </xf>
    <xf numFmtId="169" fontId="6" fillId="40" borderId="33" xfId="0" applyNumberFormat="1" applyFont="1" applyFill="1" applyBorder="1" applyAlignment="1">
      <alignment horizontal="right" vertical="center"/>
    </xf>
    <xf numFmtId="169" fontId="6" fillId="38" borderId="0" xfId="0" applyNumberFormat="1" applyFont="1" applyFill="1" applyAlignment="1">
      <alignment horizontal="right" vertical="center"/>
    </xf>
    <xf numFmtId="181" fontId="6" fillId="39" borderId="0" xfId="0" applyNumberFormat="1" applyFont="1" applyFill="1" applyAlignment="1">
      <alignment horizontal="right" vertical="center"/>
    </xf>
    <xf numFmtId="181" fontId="6" fillId="39" borderId="33" xfId="0" applyNumberFormat="1" applyFont="1" applyFill="1" applyBorder="1" applyAlignment="1">
      <alignment horizontal="right" vertical="center"/>
    </xf>
    <xf numFmtId="2" fontId="6" fillId="40" borderId="0" xfId="0" applyNumberFormat="1" applyFont="1" applyFill="1" applyAlignment="1">
      <alignment horizontal="right" vertical="center"/>
    </xf>
    <xf numFmtId="179" fontId="6" fillId="40" borderId="0" xfId="0" applyNumberFormat="1" applyFont="1" applyFill="1" applyAlignment="1">
      <alignment horizontal="right" vertical="center"/>
    </xf>
    <xf numFmtId="191" fontId="6" fillId="40" borderId="0" xfId="0" applyNumberFormat="1" applyFont="1" applyFill="1" applyAlignment="1">
      <alignment horizontal="right" vertical="center"/>
    </xf>
    <xf numFmtId="173" fontId="6" fillId="40" borderId="33" xfId="0" applyNumberFormat="1" applyFont="1" applyFill="1" applyBorder="1" applyAlignment="1">
      <alignment horizontal="right" vertical="center"/>
    </xf>
    <xf numFmtId="191" fontId="6" fillId="40" borderId="33" xfId="0" applyNumberFormat="1" applyFont="1" applyFill="1" applyBorder="1" applyAlignment="1">
      <alignment horizontal="right" vertical="center"/>
    </xf>
    <xf numFmtId="179" fontId="6" fillId="38" borderId="0" xfId="0" applyNumberFormat="1" applyFont="1" applyFill="1" applyAlignment="1">
      <alignment horizontal="right" vertical="center"/>
    </xf>
    <xf numFmtId="191" fontId="6" fillId="38" borderId="0" xfId="0" applyNumberFormat="1" applyFont="1" applyFill="1" applyAlignment="1">
      <alignment horizontal="right" vertical="center"/>
    </xf>
    <xf numFmtId="182" fontId="6" fillId="38" borderId="0" xfId="0" applyNumberFormat="1" applyFont="1" applyFill="1" applyAlignment="1">
      <alignment horizontal="right" vertical="center"/>
    </xf>
    <xf numFmtId="187" fontId="6" fillId="39" borderId="0" xfId="0" applyNumberFormat="1" applyFont="1" applyFill="1" applyAlignment="1">
      <alignment horizontal="right" vertical="center"/>
    </xf>
    <xf numFmtId="191" fontId="6" fillId="39" borderId="34" xfId="0" applyNumberFormat="1" applyFont="1" applyFill="1" applyBorder="1" applyAlignment="1">
      <alignment horizontal="right" vertical="center"/>
    </xf>
    <xf numFmtId="191" fontId="6" fillId="39" borderId="0" xfId="0" applyNumberFormat="1" applyFont="1" applyFill="1" applyBorder="1" applyAlignment="1">
      <alignment horizontal="right" vertical="center"/>
    </xf>
    <xf numFmtId="187" fontId="6" fillId="39" borderId="33" xfId="0" applyNumberFormat="1" applyFont="1" applyFill="1" applyBorder="1" applyAlignment="1">
      <alignment horizontal="right" vertical="center"/>
    </xf>
    <xf numFmtId="191" fontId="6" fillId="39" borderId="33" xfId="0" applyNumberFormat="1" applyFont="1" applyFill="1" applyBorder="1" applyAlignment="1">
      <alignment horizontal="right" vertical="center"/>
    </xf>
    <xf numFmtId="0" fontId="65" fillId="36" borderId="35" xfId="40" applyNumberFormat="1" applyFont="1" applyFill="1" applyBorder="1" applyAlignment="1">
      <alignment horizontal="center" vertical="center"/>
      <protection/>
    </xf>
    <xf numFmtId="0" fontId="65" fillId="36" borderId="36" xfId="40" applyNumberFormat="1" applyFont="1" applyFill="1" applyBorder="1" applyAlignment="1">
      <alignment horizontal="center" vertical="center"/>
      <protection/>
    </xf>
    <xf numFmtId="0" fontId="65" fillId="36" borderId="37" xfId="40" applyNumberFormat="1" applyFont="1" applyFill="1" applyBorder="1" applyAlignment="1">
      <alignment horizontal="center" vertical="center"/>
      <protection/>
    </xf>
    <xf numFmtId="0" fontId="65" fillId="36" borderId="38" xfId="40" applyNumberFormat="1" applyFont="1" applyFill="1" applyBorder="1" applyAlignment="1">
      <alignment horizontal="center" vertical="center"/>
      <protection/>
    </xf>
    <xf numFmtId="0" fontId="65" fillId="36" borderId="39" xfId="40" applyNumberFormat="1" applyFont="1" applyFill="1" applyBorder="1" applyAlignment="1">
      <alignment horizontal="center" vertical="center"/>
      <protection/>
    </xf>
    <xf numFmtId="17" fontId="59" fillId="36" borderId="27" xfId="0" applyNumberFormat="1" applyFont="1" applyFill="1" applyBorder="1" applyAlignment="1">
      <alignment horizontal="center" vertical="center" wrapText="1"/>
    </xf>
    <xf numFmtId="17" fontId="59" fillId="36" borderId="26" xfId="0" applyNumberFormat="1" applyFont="1" applyFill="1" applyBorder="1" applyAlignment="1">
      <alignment horizontal="center" vertical="center"/>
    </xf>
    <xf numFmtId="17" fontId="59" fillId="36" borderId="27" xfId="0" applyNumberFormat="1" applyFont="1" applyFill="1" applyBorder="1" applyAlignment="1">
      <alignment horizontal="center" vertical="center"/>
    </xf>
    <xf numFmtId="0" fontId="8" fillId="0" borderId="0" xfId="74" applyFont="1" applyFill="1" applyBorder="1" applyAlignment="1">
      <alignment horizontal="center" vertical="center"/>
      <protection/>
    </xf>
    <xf numFmtId="0" fontId="59" fillId="36" borderId="31" xfId="69" applyFont="1" applyFill="1" applyBorder="1" applyAlignment="1">
      <alignment horizontal="center" vertical="center" wrapText="1"/>
      <protection/>
    </xf>
    <xf numFmtId="0" fontId="59" fillId="36" borderId="14" xfId="69" applyFont="1" applyFill="1" applyBorder="1" applyAlignment="1">
      <alignment horizontal="center" vertical="center"/>
      <protection/>
    </xf>
    <xf numFmtId="49" fontId="59" fillId="36" borderId="0" xfId="69" applyNumberFormat="1" applyFont="1" applyFill="1" applyBorder="1" applyAlignment="1">
      <alignment horizontal="center" vertical="center" wrapText="1"/>
      <protection/>
    </xf>
    <xf numFmtId="0" fontId="59" fillId="36" borderId="0" xfId="69" applyFont="1" applyFill="1" applyBorder="1" applyAlignment="1">
      <alignment horizontal="left" vertical="center"/>
      <protection/>
    </xf>
    <xf numFmtId="0" fontId="59" fillId="36" borderId="31" xfId="0" applyFont="1" applyFill="1" applyBorder="1" applyAlignment="1">
      <alignment horizontal="center" vertical="center" wrapText="1"/>
    </xf>
    <xf numFmtId="0" fontId="59" fillId="36" borderId="0" xfId="0" applyFont="1" applyFill="1" applyBorder="1" applyAlignment="1">
      <alignment horizontal="center" vertical="center" wrapText="1"/>
    </xf>
    <xf numFmtId="0" fontId="61" fillId="34" borderId="31" xfId="0" applyFont="1" applyFill="1" applyBorder="1" applyAlignment="1">
      <alignment horizontal="left" vertical="top" wrapText="1"/>
    </xf>
    <xf numFmtId="0" fontId="59" fillId="36" borderId="0" xfId="69" applyFont="1" applyFill="1" applyBorder="1" applyAlignment="1">
      <alignment horizontal="center" vertical="center" wrapText="1"/>
      <protection/>
    </xf>
    <xf numFmtId="0" fontId="59" fillId="36" borderId="0" xfId="69" applyFont="1" applyFill="1" applyBorder="1" applyAlignment="1">
      <alignment horizontal="center" vertical="center"/>
      <protection/>
    </xf>
    <xf numFmtId="0" fontId="59" fillId="36" borderId="21" xfId="69" applyFont="1" applyFill="1" applyBorder="1" applyAlignment="1">
      <alignment horizontal="center" vertical="center"/>
      <protection/>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akcent 1"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Comma [0] 2" xfId="38"/>
    <cellStyle name="Comma 2" xfId="39"/>
    <cellStyle name="Diseño"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0] 10" xfId="55"/>
    <cellStyle name="Millares [0] 2" xfId="56"/>
    <cellStyle name="Millares [0] 2 19" xfId="57"/>
    <cellStyle name="Millares [0] 2 3" xfId="58"/>
    <cellStyle name="Millares [0] 3" xfId="59"/>
    <cellStyle name="Millares 14" xfId="60"/>
    <cellStyle name="Millares 2" xfId="61"/>
    <cellStyle name="Millares 3" xfId="62"/>
    <cellStyle name="Currency" xfId="63"/>
    <cellStyle name="Currency [0]" xfId="64"/>
    <cellStyle name="Neutral" xfId="65"/>
    <cellStyle name="No-definido" xfId="66"/>
    <cellStyle name="Normal 10" xfId="67"/>
    <cellStyle name="Normal 17 2" xfId="68"/>
    <cellStyle name="Normal 2" xfId="69"/>
    <cellStyle name="Normal 2 2" xfId="70"/>
    <cellStyle name="Normal 2 2 2" xfId="71"/>
    <cellStyle name="Normal 3" xfId="72"/>
    <cellStyle name="Normal_graficos" xfId="73"/>
    <cellStyle name="Normal_operacional" xfId="74"/>
    <cellStyle name="Notas" xfId="75"/>
    <cellStyle name="Percent 2" xfId="76"/>
    <cellStyle name="Percent" xfId="77"/>
    <cellStyle name="Porcentaje 3" xfId="78"/>
    <cellStyle name="Porcentual 2" xfId="79"/>
    <cellStyle name="Porcentual 2 10" xfId="80"/>
    <cellStyle name="Porcentual 2 2" xfId="81"/>
    <cellStyle name="Porcentual 3" xfId="82"/>
    <cellStyle name="Porcentual 3 2" xfId="83"/>
    <cellStyle name="Salida" xfId="84"/>
    <cellStyle name="Texto de advertencia" xfId="85"/>
    <cellStyle name="Texto explicativo" xfId="86"/>
    <cellStyle name="Título" xfId="87"/>
    <cellStyle name="Título 2" xfId="88"/>
    <cellStyle name="Título 3"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3" tint="-0.24997000396251678"/>
  </sheetPr>
  <dimension ref="A2:E45"/>
  <sheetViews>
    <sheetView showGridLines="0" tabSelected="1" zoomScalePageLayoutView="0" workbookViewId="0" topLeftCell="A1">
      <selection activeCell="A2" sqref="A2"/>
    </sheetView>
  </sheetViews>
  <sheetFormatPr defaultColWidth="11.421875" defaultRowHeight="15"/>
  <cols>
    <col min="1" max="1" width="52.421875" style="1" customWidth="1"/>
    <col min="2" max="3" width="13.7109375" style="1" customWidth="1"/>
    <col min="4" max="5" width="11.421875" style="1" customWidth="1"/>
    <col min="6" max="16384" width="11.421875" style="1" customWidth="1"/>
  </cols>
  <sheetData>
    <row r="2" spans="1:5" ht="35.25" customHeight="1">
      <c r="A2" s="127" t="s">
        <v>126</v>
      </c>
      <c r="B2" s="128" t="s">
        <v>139</v>
      </c>
      <c r="C2" s="128" t="s">
        <v>140</v>
      </c>
      <c r="D2" s="129" t="s">
        <v>56</v>
      </c>
      <c r="E2" s="129" t="s">
        <v>0</v>
      </c>
    </row>
    <row r="3" spans="1:5" s="16" customFormat="1" ht="5.25" customHeight="1">
      <c r="A3" s="19"/>
      <c r="B3" s="19"/>
      <c r="C3" s="19"/>
      <c r="D3" s="19"/>
      <c r="E3" s="19"/>
    </row>
    <row r="4" spans="1:5" ht="12.75">
      <c r="A4" s="204" t="s">
        <v>1</v>
      </c>
      <c r="B4" s="205">
        <v>1089554</v>
      </c>
      <c r="C4" s="205">
        <v>1169785</v>
      </c>
      <c r="D4" s="205">
        <v>-80231</v>
      </c>
      <c r="E4" s="206">
        <v>-0.06858610770355236</v>
      </c>
    </row>
    <row r="5" spans="1:5" ht="12.75">
      <c r="A5" s="23" t="s">
        <v>2</v>
      </c>
      <c r="B5" s="108">
        <v>1068283</v>
      </c>
      <c r="C5" s="108">
        <v>1158691</v>
      </c>
      <c r="D5" s="108">
        <v>-90408</v>
      </c>
      <c r="E5" s="109">
        <v>-0.0780259793163147</v>
      </c>
    </row>
    <row r="6" spans="1:5" ht="12.75">
      <c r="A6" s="23" t="s">
        <v>3</v>
      </c>
      <c r="B6" s="108">
        <v>21271</v>
      </c>
      <c r="C6" s="108">
        <v>11094</v>
      </c>
      <c r="D6" s="108">
        <v>10177</v>
      </c>
      <c r="E6" s="109">
        <v>0.9173427077699657</v>
      </c>
    </row>
    <row r="7" spans="1:5" ht="12.75">
      <c r="A7" s="204" t="s">
        <v>4</v>
      </c>
      <c r="B7" s="205">
        <v>-628234</v>
      </c>
      <c r="C7" s="205">
        <v>-706972</v>
      </c>
      <c r="D7" s="205">
        <v>78738</v>
      </c>
      <c r="E7" s="206">
        <v>-0.11137357632268322</v>
      </c>
    </row>
    <row r="8" spans="1:5" ht="12.75">
      <c r="A8" s="23" t="s">
        <v>5</v>
      </c>
      <c r="B8" s="108">
        <v>-234161</v>
      </c>
      <c r="C8" s="108">
        <v>-253387</v>
      </c>
      <c r="D8" s="108">
        <v>19226</v>
      </c>
      <c r="E8" s="109">
        <v>-0.07587603152490065</v>
      </c>
    </row>
    <row r="9" spans="1:5" ht="12.75">
      <c r="A9" s="23" t="s">
        <v>6</v>
      </c>
      <c r="B9" s="108">
        <v>-224455</v>
      </c>
      <c r="C9" s="108">
        <v>-259857</v>
      </c>
      <c r="D9" s="108">
        <v>35402</v>
      </c>
      <c r="E9" s="109">
        <v>-0.13623646851922402</v>
      </c>
    </row>
    <row r="10" spans="1:5" ht="12.75">
      <c r="A10" s="23" t="s">
        <v>7</v>
      </c>
      <c r="B10" s="108">
        <v>-116903</v>
      </c>
      <c r="C10" s="108">
        <v>-111740</v>
      </c>
      <c r="D10" s="108">
        <v>-5163</v>
      </c>
      <c r="E10" s="109">
        <v>0.046205477000178984</v>
      </c>
    </row>
    <row r="11" spans="1:5" ht="12.75">
      <c r="A11" s="23" t="s">
        <v>67</v>
      </c>
      <c r="B11" s="108">
        <v>-52715</v>
      </c>
      <c r="C11" s="108">
        <v>-81988</v>
      </c>
      <c r="D11" s="108">
        <v>29273</v>
      </c>
      <c r="E11" s="109">
        <v>-0.3570400546421428</v>
      </c>
    </row>
    <row r="12" spans="1:5" ht="12.75">
      <c r="A12" s="204" t="s">
        <v>8</v>
      </c>
      <c r="B12" s="205">
        <v>461320</v>
      </c>
      <c r="C12" s="205">
        <v>462813</v>
      </c>
      <c r="D12" s="205">
        <v>-1493</v>
      </c>
      <c r="E12" s="206">
        <v>-0.0032259249416070855</v>
      </c>
    </row>
    <row r="13" spans="1:5" ht="12.75">
      <c r="A13" s="23" t="s">
        <v>9</v>
      </c>
      <c r="B13" s="108">
        <v>4715</v>
      </c>
      <c r="C13" s="108">
        <v>4329</v>
      </c>
      <c r="D13" s="108">
        <v>386</v>
      </c>
      <c r="E13" s="109">
        <v>0.08916608916608916</v>
      </c>
    </row>
    <row r="14" spans="1:5" ht="12.75">
      <c r="A14" s="23" t="s">
        <v>10</v>
      </c>
      <c r="B14" s="108">
        <v>-40289</v>
      </c>
      <c r="C14" s="108">
        <v>-41006</v>
      </c>
      <c r="D14" s="108">
        <v>717</v>
      </c>
      <c r="E14" s="109">
        <v>-0.017485246061551968</v>
      </c>
    </row>
    <row r="15" spans="1:5" ht="12.75">
      <c r="A15" s="23" t="s">
        <v>11</v>
      </c>
      <c r="B15" s="108">
        <v>-59821</v>
      </c>
      <c r="C15" s="108">
        <v>-54250</v>
      </c>
      <c r="D15" s="108">
        <v>-5571</v>
      </c>
      <c r="E15" s="109">
        <v>0.10269124423963133</v>
      </c>
    </row>
    <row r="16" spans="1:5" ht="12.75">
      <c r="A16" s="204" t="s">
        <v>12</v>
      </c>
      <c r="B16" s="205">
        <v>365925</v>
      </c>
      <c r="C16" s="205">
        <v>371886</v>
      </c>
      <c r="D16" s="205">
        <v>-5961</v>
      </c>
      <c r="E16" s="206">
        <v>-0.01602910569368032</v>
      </c>
    </row>
    <row r="17" spans="1:5" ht="12.75">
      <c r="A17" s="23" t="s">
        <v>13</v>
      </c>
      <c r="B17" s="108">
        <v>-86623</v>
      </c>
      <c r="C17" s="108">
        <v>-87721</v>
      </c>
      <c r="D17" s="108">
        <v>1098</v>
      </c>
      <c r="E17" s="109">
        <v>-0.012516957171030883</v>
      </c>
    </row>
    <row r="18" spans="1:5" ht="12.75">
      <c r="A18" s="23" t="s">
        <v>144</v>
      </c>
      <c r="B18" s="108">
        <v>7</v>
      </c>
      <c r="C18" s="108">
        <v>55</v>
      </c>
      <c r="D18" s="108">
        <v>-48</v>
      </c>
      <c r="E18" s="109">
        <v>-0.8727272727272727</v>
      </c>
    </row>
    <row r="19" spans="1:5" ht="12.75">
      <c r="A19" s="204" t="s">
        <v>15</v>
      </c>
      <c r="B19" s="205">
        <v>279309</v>
      </c>
      <c r="C19" s="205">
        <v>284220</v>
      </c>
      <c r="D19" s="205">
        <v>-4911</v>
      </c>
      <c r="E19" s="206">
        <v>-0.017278868482161706</v>
      </c>
    </row>
    <row r="20" spans="1:5" ht="12.75">
      <c r="A20" s="204" t="s">
        <v>60</v>
      </c>
      <c r="B20" s="205">
        <v>-31717</v>
      </c>
      <c r="C20" s="205">
        <v>-26632</v>
      </c>
      <c r="D20" s="205">
        <v>-5085</v>
      </c>
      <c r="E20" s="206">
        <v>0.19093571643136076</v>
      </c>
    </row>
    <row r="21" spans="1:5" ht="12.75">
      <c r="A21" s="23" t="s">
        <v>16</v>
      </c>
      <c r="B21" s="108">
        <v>3842</v>
      </c>
      <c r="C21" s="108">
        <v>4153</v>
      </c>
      <c r="D21" s="108">
        <v>-311</v>
      </c>
      <c r="E21" s="109">
        <v>-0.07488562484950638</v>
      </c>
    </row>
    <row r="22" spans="1:5" ht="12.75">
      <c r="A22" s="26" t="s">
        <v>17</v>
      </c>
      <c r="B22" s="108">
        <v>-35684</v>
      </c>
      <c r="C22" s="108">
        <v>-37104</v>
      </c>
      <c r="D22" s="108">
        <v>1420</v>
      </c>
      <c r="E22" s="109">
        <v>-0.038270806382061234</v>
      </c>
    </row>
    <row r="23" spans="1:5" ht="12.75">
      <c r="A23" s="26" t="s">
        <v>18</v>
      </c>
      <c r="B23" s="108">
        <v>-514</v>
      </c>
      <c r="C23" s="108">
        <v>-18</v>
      </c>
      <c r="D23" s="108">
        <v>-496</v>
      </c>
      <c r="E23" s="126" t="s">
        <v>146</v>
      </c>
    </row>
    <row r="24" spans="1:5" ht="12.75">
      <c r="A24" s="26" t="s">
        <v>145</v>
      </c>
      <c r="B24" s="108"/>
      <c r="C24" s="108"/>
      <c r="D24" s="108"/>
      <c r="E24" s="126"/>
    </row>
    <row r="25" spans="1:5" ht="12.75">
      <c r="A25" s="26" t="s">
        <v>19</v>
      </c>
      <c r="B25" s="108">
        <v>639</v>
      </c>
      <c r="C25" s="108">
        <v>6337</v>
      </c>
      <c r="D25" s="108">
        <v>-5698</v>
      </c>
      <c r="E25" s="109">
        <v>-0.899163642101941</v>
      </c>
    </row>
    <row r="26" spans="1:5" ht="12.75">
      <c r="A26" s="204" t="s">
        <v>20</v>
      </c>
      <c r="B26" s="205">
        <v>2128</v>
      </c>
      <c r="C26" s="205">
        <v>108245</v>
      </c>
      <c r="D26" s="205">
        <v>-106117</v>
      </c>
      <c r="E26" s="207">
        <v>-0.9803408933438034</v>
      </c>
    </row>
    <row r="27" spans="1:5" ht="12.75">
      <c r="A27" s="23" t="s">
        <v>21</v>
      </c>
      <c r="B27" s="108">
        <v>2013</v>
      </c>
      <c r="C27" s="108">
        <v>-1461</v>
      </c>
      <c r="D27" s="108">
        <v>3474</v>
      </c>
      <c r="E27" s="126" t="s">
        <v>146</v>
      </c>
    </row>
    <row r="28" spans="1:5" ht="12.75">
      <c r="A28" s="23" t="s">
        <v>22</v>
      </c>
      <c r="B28" s="108">
        <v>115</v>
      </c>
      <c r="C28" s="108">
        <v>105462</v>
      </c>
      <c r="D28" s="108">
        <v>-105347</v>
      </c>
      <c r="E28" s="126">
        <v>-0.9989095598414595</v>
      </c>
    </row>
    <row r="29" spans="1:5" ht="12.75">
      <c r="A29" s="23" t="s">
        <v>23</v>
      </c>
      <c r="B29" s="108">
        <v>0</v>
      </c>
      <c r="C29" s="108">
        <v>4244</v>
      </c>
      <c r="D29" s="108">
        <v>-4244</v>
      </c>
      <c r="E29" s="126">
        <v>-1</v>
      </c>
    </row>
    <row r="30" spans="1:5" ht="12.75">
      <c r="A30" s="204" t="s">
        <v>24</v>
      </c>
      <c r="B30" s="205">
        <v>249720</v>
      </c>
      <c r="C30" s="205">
        <v>365833</v>
      </c>
      <c r="D30" s="205">
        <v>-116113</v>
      </c>
      <c r="E30" s="206">
        <v>-0.31739345548378634</v>
      </c>
    </row>
    <row r="31" spans="1:5" ht="12.75">
      <c r="A31" s="23" t="s">
        <v>25</v>
      </c>
      <c r="B31" s="108">
        <v>-60068</v>
      </c>
      <c r="C31" s="108">
        <v>-91112</v>
      </c>
      <c r="D31" s="108">
        <v>31044</v>
      </c>
      <c r="E31" s="109">
        <v>-0.34072350513653527</v>
      </c>
    </row>
    <row r="32" spans="1:5" ht="12.75">
      <c r="A32" s="204" t="s">
        <v>74</v>
      </c>
      <c r="B32" s="205">
        <v>189652</v>
      </c>
      <c r="C32" s="205">
        <v>274721</v>
      </c>
      <c r="D32" s="205">
        <v>-85069</v>
      </c>
      <c r="E32" s="206">
        <v>-0.3096559782470215</v>
      </c>
    </row>
    <row r="33" spans="1:5" ht="12.75">
      <c r="A33" s="23" t="s">
        <v>72</v>
      </c>
      <c r="B33" s="108">
        <v>0</v>
      </c>
      <c r="C33" s="108">
        <v>0</v>
      </c>
      <c r="D33" s="108">
        <v>0</v>
      </c>
      <c r="E33" s="109">
        <v>0</v>
      </c>
    </row>
    <row r="34" spans="1:5" ht="12.75">
      <c r="A34" s="204" t="s">
        <v>75</v>
      </c>
      <c r="B34" s="205">
        <v>189652</v>
      </c>
      <c r="C34" s="205">
        <v>274721</v>
      </c>
      <c r="D34" s="205">
        <v>-85069</v>
      </c>
      <c r="E34" s="206">
        <v>-0.3096559782470215</v>
      </c>
    </row>
    <row r="35" spans="1:5" ht="9.75" customHeight="1">
      <c r="A35" s="23"/>
      <c r="B35" s="24"/>
      <c r="C35" s="25"/>
      <c r="D35" s="25"/>
      <c r="E35" s="67"/>
    </row>
    <row r="36" spans="1:5" ht="12.75">
      <c r="A36" s="204" t="s">
        <v>26</v>
      </c>
      <c r="B36" s="205">
        <v>189652</v>
      </c>
      <c r="C36" s="205">
        <v>274721</v>
      </c>
      <c r="D36" s="205">
        <v>-85069</v>
      </c>
      <c r="E36" s="206">
        <v>-0.3096559782470215</v>
      </c>
    </row>
    <row r="37" spans="1:5" ht="12.75">
      <c r="A37" s="27" t="s">
        <v>111</v>
      </c>
      <c r="B37" s="110">
        <v>183647</v>
      </c>
      <c r="C37" s="110">
        <v>269900</v>
      </c>
      <c r="D37" s="110">
        <v>-86253</v>
      </c>
      <c r="E37" s="111">
        <v>-0.3195739162652834</v>
      </c>
    </row>
    <row r="38" spans="1:5" ht="12.75">
      <c r="A38" s="26" t="s">
        <v>27</v>
      </c>
      <c r="B38" s="108">
        <v>6005</v>
      </c>
      <c r="C38" s="108">
        <v>4821</v>
      </c>
      <c r="D38" s="108">
        <v>1184</v>
      </c>
      <c r="E38" s="109">
        <v>0.24559220078821822</v>
      </c>
    </row>
    <row r="39" spans="1:5" ht="17.25" customHeight="1">
      <c r="A39" s="130" t="s">
        <v>76</v>
      </c>
      <c r="B39" s="131">
        <v>22.391184494282786</v>
      </c>
      <c r="C39" s="131">
        <v>32.90759280035571</v>
      </c>
      <c r="D39" s="131">
        <v>-10.516408306072922</v>
      </c>
      <c r="E39" s="132">
        <v>-0.31957391626528353</v>
      </c>
    </row>
    <row r="40" spans="1:5" s="16" customFormat="1" ht="12.75" hidden="1">
      <c r="A40" s="78"/>
      <c r="B40" s="79"/>
      <c r="C40" s="79"/>
      <c r="D40" s="80"/>
      <c r="E40" s="77"/>
    </row>
    <row r="41" ht="9.75" customHeight="1"/>
    <row r="42" spans="1:5" ht="12.75">
      <c r="A42" s="23" t="s">
        <v>112</v>
      </c>
      <c r="B42" s="214">
        <v>22.39118449701283</v>
      </c>
      <c r="C42" s="214">
        <v>32.907592804367965</v>
      </c>
      <c r="E42" s="16"/>
    </row>
    <row r="43" spans="1:5" ht="12.75" hidden="1">
      <c r="A43" s="23" t="s">
        <v>113</v>
      </c>
      <c r="B43" s="214">
        <v>0</v>
      </c>
      <c r="C43" s="214">
        <v>0</v>
      </c>
      <c r="E43" s="16"/>
    </row>
    <row r="44" spans="1:5" ht="15" customHeight="1">
      <c r="A44" s="23" t="s">
        <v>114</v>
      </c>
      <c r="B44" s="214">
        <v>22.39118449701283</v>
      </c>
      <c r="C44" s="214">
        <v>32.907592804367965</v>
      </c>
      <c r="D44" s="104"/>
      <c r="E44" s="104"/>
    </row>
    <row r="45" spans="1:5" ht="14.25" customHeight="1">
      <c r="A45" s="26" t="s">
        <v>115</v>
      </c>
      <c r="B45" s="215">
        <v>8201754580</v>
      </c>
      <c r="C45" s="215">
        <v>8201754580</v>
      </c>
      <c r="E45" s="16"/>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24997000396251678"/>
  </sheetPr>
  <dimension ref="A1:D40"/>
  <sheetViews>
    <sheetView showGridLines="0" zoomScalePageLayoutView="0" workbookViewId="0" topLeftCell="A1">
      <selection activeCell="A2" sqref="A2"/>
    </sheetView>
  </sheetViews>
  <sheetFormatPr defaultColWidth="11.421875" defaultRowHeight="15"/>
  <cols>
    <col min="1" max="1" width="44.57421875" style="89" customWidth="1"/>
    <col min="2" max="2" width="21.8515625" style="89" customWidth="1"/>
    <col min="3" max="16384" width="11.421875" style="89" customWidth="1"/>
  </cols>
  <sheetData>
    <row r="1" spans="1:2" ht="16.5">
      <c r="A1" s="87"/>
      <c r="B1" s="88"/>
    </row>
    <row r="2" spans="1:2" ht="26.25" customHeight="1">
      <c r="A2" s="171" t="str">
        <f>+'Income Statement'!B2</f>
        <v>9M2018</v>
      </c>
      <c r="B2" s="255" t="s">
        <v>147</v>
      </c>
    </row>
    <row r="3" spans="1:2" ht="27.75" customHeight="1">
      <c r="A3" s="172" t="s">
        <v>77</v>
      </c>
      <c r="B3" s="256"/>
    </row>
    <row r="4" spans="1:2" ht="16.5">
      <c r="A4" s="181" t="s">
        <v>78</v>
      </c>
      <c r="B4" s="182">
        <v>12757.71138271193</v>
      </c>
    </row>
    <row r="5" spans="1:3" ht="16.5">
      <c r="A5" s="91" t="s">
        <v>79</v>
      </c>
      <c r="B5" s="92">
        <v>6931.86843530045</v>
      </c>
      <c r="C5" s="90"/>
    </row>
    <row r="6" spans="1:4" ht="16.5">
      <c r="A6" s="91" t="s">
        <v>94</v>
      </c>
      <c r="B6" s="92">
        <v>5734.595175076125</v>
      </c>
      <c r="D6" s="98"/>
    </row>
    <row r="7" spans="1:2" ht="16.5">
      <c r="A7" s="103" t="s">
        <v>138</v>
      </c>
      <c r="B7" s="92">
        <v>91.24777233535428</v>
      </c>
    </row>
    <row r="8" spans="1:2" ht="16.5">
      <c r="A8" s="181" t="s">
        <v>80</v>
      </c>
      <c r="B8" s="182">
        <v>4291.251421171298</v>
      </c>
    </row>
    <row r="9" spans="1:2" ht="16.5">
      <c r="A9" s="91" t="s">
        <v>81</v>
      </c>
      <c r="B9" s="92">
        <v>3377.775582597621</v>
      </c>
    </row>
    <row r="10" spans="1:2" ht="16.5">
      <c r="A10" s="91" t="s">
        <v>82</v>
      </c>
      <c r="B10" s="92">
        <v>2274.1544168415967</v>
      </c>
    </row>
    <row r="11" spans="1:2" ht="16.5">
      <c r="A11" s="91" t="s">
        <v>83</v>
      </c>
      <c r="B11" s="92">
        <v>2017.0970043297013</v>
      </c>
    </row>
    <row r="12" spans="1:2" ht="16.5" hidden="1">
      <c r="A12" s="101" t="s">
        <v>84</v>
      </c>
      <c r="B12" s="102">
        <v>0</v>
      </c>
    </row>
    <row r="13" spans="1:2" ht="16.5">
      <c r="A13" s="181" t="s">
        <v>85</v>
      </c>
      <c r="B13" s="182">
        <v>17048.947554984134</v>
      </c>
    </row>
    <row r="14" spans="1:4" ht="16.5">
      <c r="A14" s="91" t="s">
        <v>86</v>
      </c>
      <c r="B14" s="92">
        <v>12173.547143484051</v>
      </c>
      <c r="D14" s="95"/>
    </row>
    <row r="15" spans="1:2" ht="16.5">
      <c r="A15" s="91" t="s">
        <v>87</v>
      </c>
      <c r="B15" s="92">
        <v>4806.307634301358</v>
      </c>
    </row>
    <row r="16" spans="1:2" ht="16.5">
      <c r="A16" s="91" t="s">
        <v>88</v>
      </c>
      <c r="B16" s="92">
        <v>69.09277719872429</v>
      </c>
    </row>
    <row r="17" spans="1:2" ht="16.5">
      <c r="A17" s="93" t="s">
        <v>89</v>
      </c>
      <c r="B17" s="94">
        <v>3377.775581424237</v>
      </c>
    </row>
    <row r="18" spans="1:2" ht="16.5">
      <c r="A18" s="173" t="s">
        <v>90</v>
      </c>
      <c r="B18" s="174">
        <v>53257.6</v>
      </c>
    </row>
    <row r="19" spans="1:2" ht="16.5">
      <c r="A19" s="175" t="s">
        <v>91</v>
      </c>
      <c r="B19" s="176">
        <v>0.3201223403792911</v>
      </c>
    </row>
    <row r="20" spans="1:2" s="96" customFormat="1" ht="44.25" customHeight="1">
      <c r="A20" s="257" t="s">
        <v>135</v>
      </c>
      <c r="B20" s="257"/>
    </row>
    <row r="21" spans="1:2" ht="16.5">
      <c r="A21" s="97"/>
      <c r="B21" s="88"/>
    </row>
    <row r="22" spans="1:2" ht="23.25" customHeight="1">
      <c r="A22" s="171" t="str">
        <f>+'Income Statement'!C2</f>
        <v>9M2017</v>
      </c>
      <c r="B22" s="255" t="s">
        <v>147</v>
      </c>
    </row>
    <row r="23" spans="1:2" ht="30" customHeight="1">
      <c r="A23" s="172" t="s">
        <v>77</v>
      </c>
      <c r="B23" s="256"/>
    </row>
    <row r="24" spans="1:3" ht="16.5">
      <c r="A24" s="181" t="s">
        <v>78</v>
      </c>
      <c r="B24" s="182">
        <v>12720.695834866732</v>
      </c>
      <c r="C24" s="98"/>
    </row>
    <row r="25" spans="1:2" ht="16.5">
      <c r="A25" s="91" t="s">
        <v>79</v>
      </c>
      <c r="B25" s="92">
        <v>5737.749266407546</v>
      </c>
    </row>
    <row r="26" spans="1:2" ht="16.5">
      <c r="A26" s="91" t="s">
        <v>94</v>
      </c>
      <c r="B26" s="92">
        <v>6892.683034703276</v>
      </c>
    </row>
    <row r="27" spans="1:2" ht="16.5">
      <c r="A27" s="91" t="s">
        <v>138</v>
      </c>
      <c r="B27" s="92">
        <v>90.2635337559118</v>
      </c>
    </row>
    <row r="28" spans="1:2" ht="16.5">
      <c r="A28" s="181" t="s">
        <v>80</v>
      </c>
      <c r="B28" s="182">
        <v>4641.267128904201</v>
      </c>
    </row>
    <row r="29" spans="1:2" ht="16.5">
      <c r="A29" s="91" t="s">
        <v>81</v>
      </c>
      <c r="B29" s="92">
        <v>4959.86518829573</v>
      </c>
    </row>
    <row r="30" spans="1:4" ht="16.5">
      <c r="A30" s="91" t="s">
        <v>82</v>
      </c>
      <c r="B30" s="92">
        <v>3183.6033417312237</v>
      </c>
      <c r="C30" s="95"/>
      <c r="D30" s="99"/>
    </row>
    <row r="31" spans="1:2" ht="16.5">
      <c r="A31" s="91" t="s">
        <v>83</v>
      </c>
      <c r="B31" s="92">
        <v>1457.6637871729768</v>
      </c>
    </row>
    <row r="32" spans="1:2" ht="16.5" hidden="1">
      <c r="A32" s="101" t="s">
        <v>84</v>
      </c>
      <c r="B32" s="102">
        <v>0</v>
      </c>
    </row>
    <row r="33" spans="1:2" ht="16.5">
      <c r="A33" s="183" t="s">
        <v>85</v>
      </c>
      <c r="B33" s="184">
        <v>17361.131979882666</v>
      </c>
    </row>
    <row r="34" spans="1:2" ht="16.5">
      <c r="A34" s="91" t="s">
        <v>86</v>
      </c>
      <c r="B34" s="92">
        <v>12998.362074419252</v>
      </c>
    </row>
    <row r="35" spans="1:2" ht="16.5">
      <c r="A35" s="91" t="s">
        <v>87</v>
      </c>
      <c r="B35" s="92">
        <v>4021.29226142715</v>
      </c>
    </row>
    <row r="36" spans="1:2" ht="16.5">
      <c r="A36" s="91" t="s">
        <v>88</v>
      </c>
      <c r="B36" s="92">
        <v>341.47764403626303</v>
      </c>
    </row>
    <row r="37" spans="1:2" ht="16.5">
      <c r="A37" s="93" t="s">
        <v>89</v>
      </c>
      <c r="B37" s="94">
        <v>4959.865188375618</v>
      </c>
    </row>
    <row r="38" spans="1:2" ht="16.5">
      <c r="A38" s="173" t="s">
        <v>90</v>
      </c>
      <c r="B38" s="174">
        <v>51094.24093550371</v>
      </c>
    </row>
    <row r="39" spans="1:3" ht="16.5">
      <c r="A39" s="175" t="s">
        <v>91</v>
      </c>
      <c r="B39" s="176">
        <v>0.33978647420944436</v>
      </c>
      <c r="C39" s="100"/>
    </row>
    <row r="40" spans="1:2" ht="16.5">
      <c r="A40" s="91"/>
      <c r="B40" s="91"/>
    </row>
  </sheetData>
  <sheetProtection/>
  <mergeCells count="3">
    <mergeCell ref="B2:B3"/>
    <mergeCell ref="B22:B23"/>
    <mergeCell ref="A20:B20"/>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3" tint="-0.24997000396251678"/>
  </sheetPr>
  <dimension ref="A3:I17"/>
  <sheetViews>
    <sheetView showGridLines="0" zoomScalePageLayoutView="0" workbookViewId="0" topLeftCell="A1">
      <selection activeCell="G14" sqref="G14"/>
    </sheetView>
  </sheetViews>
  <sheetFormatPr defaultColWidth="11.421875" defaultRowHeight="15"/>
  <cols>
    <col min="1" max="1" width="5.421875" style="114" customWidth="1"/>
    <col min="2" max="2" width="21.421875" style="114" customWidth="1"/>
    <col min="3" max="4" width="11.57421875" style="114" customWidth="1"/>
    <col min="5" max="5" width="3.28125" style="114" customWidth="1"/>
    <col min="6" max="7" width="11.57421875" style="114" customWidth="1"/>
    <col min="8" max="16384" width="11.421875" style="114" customWidth="1"/>
  </cols>
  <sheetData>
    <row r="3" spans="2:9" ht="12.75">
      <c r="B3" s="258" t="s">
        <v>123</v>
      </c>
      <c r="C3" s="259" t="s">
        <v>124</v>
      </c>
      <c r="D3" s="259"/>
      <c r="E3" s="162"/>
      <c r="F3" s="259" t="s">
        <v>125</v>
      </c>
      <c r="G3" s="259"/>
      <c r="H3" s="115"/>
      <c r="I3" s="115"/>
    </row>
    <row r="4" spans="2:9" ht="12.75">
      <c r="B4" s="258"/>
      <c r="C4" s="260" t="s">
        <v>122</v>
      </c>
      <c r="D4" s="260"/>
      <c r="E4" s="162"/>
      <c r="F4" s="260" t="s">
        <v>40</v>
      </c>
      <c r="G4" s="260"/>
      <c r="H4" s="115"/>
      <c r="I4" s="115"/>
    </row>
    <row r="5" spans="2:9" ht="19.5" customHeight="1">
      <c r="B5" s="258"/>
      <c r="C5" s="177" t="str">
        <f>+'Physical Data Chile'!A2</f>
        <v>9M2018</v>
      </c>
      <c r="D5" s="178" t="str">
        <f>+'Physical Data Chile'!A22</f>
        <v>9M2017</v>
      </c>
      <c r="E5" s="177"/>
      <c r="F5" s="177" t="str">
        <f>+C5</f>
        <v>9M2018</v>
      </c>
      <c r="G5" s="178" t="str">
        <f>+D5</f>
        <v>9M2017</v>
      </c>
      <c r="H5" s="115"/>
      <c r="I5" s="115"/>
    </row>
    <row r="6" spans="1:9" ht="20.25" customHeight="1" thickBot="1">
      <c r="A6" s="116"/>
      <c r="B6" s="120" t="s">
        <v>134</v>
      </c>
      <c r="C6" s="55">
        <v>17049</v>
      </c>
      <c r="D6" s="55">
        <v>17361</v>
      </c>
      <c r="E6" s="75"/>
      <c r="F6" s="118">
        <v>0.3201223403792911</v>
      </c>
      <c r="G6" s="119">
        <v>0.33978647420944436</v>
      </c>
      <c r="H6" s="115"/>
      <c r="I6" s="117"/>
    </row>
    <row r="7" spans="1:9" ht="3.75" customHeight="1">
      <c r="A7" s="116"/>
      <c r="B7" s="121"/>
      <c r="C7" s="122"/>
      <c r="D7" s="122"/>
      <c r="E7" s="123"/>
      <c r="F7" s="124"/>
      <c r="G7" s="125"/>
      <c r="H7" s="115"/>
      <c r="I7" s="117"/>
    </row>
    <row r="8" spans="1:9" ht="16.5" customHeight="1">
      <c r="A8" s="116"/>
      <c r="B8" s="162"/>
      <c r="C8" s="179">
        <v>17049</v>
      </c>
      <c r="D8" s="179">
        <v>17361</v>
      </c>
      <c r="E8" s="180"/>
      <c r="F8" s="162"/>
      <c r="G8" s="162"/>
      <c r="H8" s="115"/>
      <c r="I8" s="117"/>
    </row>
    <row r="9" spans="8:9" ht="5.25" customHeight="1">
      <c r="H9" s="115"/>
      <c r="I9" s="115"/>
    </row>
    <row r="10" ht="5.25" customHeight="1"/>
    <row r="11" ht="5.25" customHeight="1"/>
    <row r="12" spans="2:9" ht="12.75">
      <c r="B12" s="258" t="s">
        <v>123</v>
      </c>
      <c r="C12" s="259" t="s">
        <v>124</v>
      </c>
      <c r="D12" s="259"/>
      <c r="E12" s="162"/>
      <c r="F12" s="259" t="s">
        <v>125</v>
      </c>
      <c r="G12" s="259"/>
      <c r="H12" s="115"/>
      <c r="I12" s="115"/>
    </row>
    <row r="13" spans="2:9" ht="12.75">
      <c r="B13" s="258"/>
      <c r="C13" s="260" t="s">
        <v>122</v>
      </c>
      <c r="D13" s="260"/>
      <c r="E13" s="162"/>
      <c r="F13" s="260" t="s">
        <v>40</v>
      </c>
      <c r="G13" s="260"/>
      <c r="H13" s="115"/>
      <c r="I13" s="115"/>
    </row>
    <row r="14" spans="2:9" ht="19.5" customHeight="1">
      <c r="B14" s="258"/>
      <c r="C14" s="177" t="s">
        <v>136</v>
      </c>
      <c r="D14" s="178" t="s">
        <v>137</v>
      </c>
      <c r="E14" s="177"/>
      <c r="F14" s="177" t="s">
        <v>136</v>
      </c>
      <c r="G14" s="178" t="s">
        <v>137</v>
      </c>
      <c r="H14" s="115"/>
      <c r="I14" s="115"/>
    </row>
    <row r="15" spans="1:9" ht="20.25" customHeight="1" thickBot="1">
      <c r="A15" s="116"/>
      <c r="B15" s="120" t="s">
        <v>134</v>
      </c>
      <c r="C15" s="55">
        <v>11219.4</v>
      </c>
      <c r="D15" s="55">
        <v>11427.8</v>
      </c>
      <c r="E15" s="75"/>
      <c r="F15" s="118">
        <v>0.3196186209848888</v>
      </c>
      <c r="G15" s="119">
        <v>0.3394809902661427</v>
      </c>
      <c r="H15" s="115"/>
      <c r="I15" s="117"/>
    </row>
    <row r="16" spans="1:9" ht="3.75" customHeight="1">
      <c r="A16" s="116"/>
      <c r="B16" s="121"/>
      <c r="C16" s="122"/>
      <c r="D16" s="122"/>
      <c r="E16" s="123"/>
      <c r="F16" s="124"/>
      <c r="G16" s="125"/>
      <c r="H16" s="115"/>
      <c r="I16" s="117"/>
    </row>
    <row r="17" spans="1:9" ht="16.5" customHeight="1">
      <c r="A17" s="116"/>
      <c r="B17" s="162"/>
      <c r="C17" s="179">
        <v>11219.4</v>
      </c>
      <c r="D17" s="179">
        <v>11427.8</v>
      </c>
      <c r="E17" s="180"/>
      <c r="F17" s="162"/>
      <c r="G17" s="162"/>
      <c r="H17" s="115"/>
      <c r="I17" s="117"/>
    </row>
  </sheetData>
  <sheetProtection/>
  <mergeCells count="10">
    <mergeCell ref="B12:B14"/>
    <mergeCell ref="C12:D12"/>
    <mergeCell ref="F12:G12"/>
    <mergeCell ref="C13:D13"/>
    <mergeCell ref="F13:G13"/>
    <mergeCell ref="B3:B5"/>
    <mergeCell ref="C3:D3"/>
    <mergeCell ref="F3:G3"/>
    <mergeCell ref="C4:D4"/>
    <mergeCell ref="F4:G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24997000396251678"/>
  </sheetPr>
  <dimension ref="B2:I11"/>
  <sheetViews>
    <sheetView showGridLines="0" zoomScalePageLayoutView="0" workbookViewId="0" topLeftCell="A1">
      <selection activeCell="B2" sqref="B2"/>
    </sheetView>
  </sheetViews>
  <sheetFormatPr defaultColWidth="11.421875" defaultRowHeight="15"/>
  <cols>
    <col min="1" max="1" width="2.8515625" style="9" customWidth="1"/>
    <col min="2" max="2" width="39.140625" style="9" customWidth="1"/>
    <col min="3" max="8" width="13.421875" style="15" customWidth="1"/>
    <col min="9" max="16384" width="11.421875" style="9" customWidth="1"/>
  </cols>
  <sheetData>
    <row r="2" spans="2:8" ht="19.5" customHeight="1">
      <c r="B2" s="133" t="s">
        <v>106</v>
      </c>
      <c r="C2" s="242" t="str">
        <f>+'Income Statement'!B2</f>
        <v>9M2018</v>
      </c>
      <c r="D2" s="243"/>
      <c r="E2" s="244"/>
      <c r="F2" s="245" t="str">
        <f>+'Income Statement'!C2</f>
        <v>9M2017</v>
      </c>
      <c r="G2" s="245"/>
      <c r="H2" s="246"/>
    </row>
    <row r="3" spans="2:8" ht="26.25" customHeight="1">
      <c r="B3" s="134" t="s">
        <v>73</v>
      </c>
      <c r="C3" s="135" t="s">
        <v>28</v>
      </c>
      <c r="D3" s="136" t="s">
        <v>64</v>
      </c>
      <c r="E3" s="137" t="s">
        <v>29</v>
      </c>
      <c r="F3" s="136" t="s">
        <v>28</v>
      </c>
      <c r="G3" s="136" t="s">
        <v>64</v>
      </c>
      <c r="H3" s="136" t="s">
        <v>29</v>
      </c>
    </row>
    <row r="4" spans="2:8" ht="13.5" thickBot="1">
      <c r="B4" s="30" t="s">
        <v>131</v>
      </c>
      <c r="C4" s="31">
        <v>1063564</v>
      </c>
      <c r="D4" s="31">
        <v>-945088</v>
      </c>
      <c r="E4" s="31">
        <v>118476</v>
      </c>
      <c r="F4" s="31">
        <v>1183217</v>
      </c>
      <c r="G4" s="31">
        <v>-1016574</v>
      </c>
      <c r="H4" s="31">
        <v>166643</v>
      </c>
    </row>
    <row r="5" spans="2:8" ht="13.5" thickBot="1">
      <c r="B5" s="30" t="s">
        <v>92</v>
      </c>
      <c r="C5" s="31">
        <v>105756</v>
      </c>
      <c r="D5" s="31">
        <v>-25383</v>
      </c>
      <c r="E5" s="31">
        <v>80373</v>
      </c>
      <c r="F5" s="31">
        <v>110519</v>
      </c>
      <c r="G5" s="31">
        <v>-41644</v>
      </c>
      <c r="H5" s="31">
        <v>68875</v>
      </c>
    </row>
    <row r="6" spans="2:8" ht="13.5" thickBot="1">
      <c r="B6" s="30" t="s">
        <v>119</v>
      </c>
      <c r="C6" s="33">
        <v>200196</v>
      </c>
      <c r="D6" s="33">
        <v>-120368</v>
      </c>
      <c r="E6" s="31">
        <v>79828</v>
      </c>
      <c r="F6" s="33">
        <v>243870</v>
      </c>
      <c r="G6" s="33">
        <v>-197911</v>
      </c>
      <c r="H6" s="33">
        <v>45959</v>
      </c>
    </row>
    <row r="7" spans="2:8" ht="13.5" hidden="1" thickBot="1">
      <c r="B7" s="30" t="s">
        <v>118</v>
      </c>
      <c r="C7" s="33">
        <v>0</v>
      </c>
      <c r="D7" s="33">
        <v>0</v>
      </c>
      <c r="E7" s="31">
        <v>0</v>
      </c>
      <c r="F7" s="33">
        <v>0</v>
      </c>
      <c r="G7" s="33">
        <v>0</v>
      </c>
      <c r="H7" s="33">
        <v>0</v>
      </c>
    </row>
    <row r="8" spans="2:8" ht="13.5" thickBot="1">
      <c r="B8" s="32" t="s">
        <v>93</v>
      </c>
      <c r="C8" s="31">
        <v>-279962</v>
      </c>
      <c r="D8" s="31">
        <v>280594</v>
      </c>
      <c r="E8" s="31">
        <v>632</v>
      </c>
      <c r="F8" s="31">
        <v>-367821</v>
      </c>
      <c r="G8" s="31">
        <v>370564</v>
      </c>
      <c r="H8" s="31">
        <v>2743</v>
      </c>
    </row>
    <row r="9" spans="2:8" ht="3.75" customHeight="1" thickBot="1">
      <c r="B9" s="34"/>
      <c r="C9" s="35"/>
      <c r="D9" s="35">
        <v>0</v>
      </c>
      <c r="E9" s="35"/>
      <c r="F9" s="35"/>
      <c r="G9" s="35"/>
      <c r="H9" s="35"/>
    </row>
    <row r="10" spans="2:9" ht="17.25" customHeight="1">
      <c r="B10" s="138" t="s">
        <v>128</v>
      </c>
      <c r="C10" s="139">
        <v>1089554</v>
      </c>
      <c r="D10" s="140">
        <v>-810245</v>
      </c>
      <c r="E10" s="141">
        <v>279309</v>
      </c>
      <c r="F10" s="142">
        <v>1169785</v>
      </c>
      <c r="G10" s="143">
        <v>-885565</v>
      </c>
      <c r="H10" s="142">
        <v>284220</v>
      </c>
      <c r="I10" s="3"/>
    </row>
    <row r="11" spans="2:9" ht="12.75">
      <c r="B11" s="3"/>
      <c r="C11" s="14"/>
      <c r="D11" s="14"/>
      <c r="E11" s="14"/>
      <c r="F11" s="14"/>
      <c r="G11" s="14"/>
      <c r="H11" s="14"/>
      <c r="I11" s="3"/>
    </row>
  </sheetData>
  <sheetProtection/>
  <mergeCells count="2">
    <mergeCell ref="C2:E2"/>
    <mergeCell ref="F2:H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tint="-0.24997000396251678"/>
  </sheetPr>
  <dimension ref="A1:C11"/>
  <sheetViews>
    <sheetView showGridLines="0" zoomScalePageLayoutView="0" workbookViewId="0" topLeftCell="A1">
      <selection activeCell="B40" sqref="B40"/>
    </sheetView>
  </sheetViews>
  <sheetFormatPr defaultColWidth="11.421875" defaultRowHeight="15"/>
  <cols>
    <col min="1" max="1" width="36.00390625" style="1" customWidth="1"/>
    <col min="2" max="3" width="17.8515625" style="1" customWidth="1"/>
    <col min="4" max="30" width="11.421875" style="16" customWidth="1"/>
    <col min="31" max="16384" width="11.421875" style="1" customWidth="1"/>
  </cols>
  <sheetData>
    <row r="1" spans="1:3" s="16" customFormat="1" ht="12.75">
      <c r="A1" s="17"/>
      <c r="B1" s="17"/>
      <c r="C1" s="17"/>
    </row>
    <row r="2" spans="1:3" ht="19.5" customHeight="1">
      <c r="A2" s="247" t="s">
        <v>71</v>
      </c>
      <c r="B2" s="248" t="s">
        <v>96</v>
      </c>
      <c r="C2" s="249"/>
    </row>
    <row r="3" spans="1:3" ht="19.5" customHeight="1">
      <c r="A3" s="247"/>
      <c r="B3" s="248"/>
      <c r="C3" s="249"/>
    </row>
    <row r="4" spans="1:3" ht="23.25" customHeight="1">
      <c r="A4" s="247"/>
      <c r="B4" s="144" t="str">
        <f>+'Income Statement'!$B$2</f>
        <v>9M2018</v>
      </c>
      <c r="C4" s="145" t="str">
        <f>+'Income Statement'!$C$2</f>
        <v>9M2017</v>
      </c>
    </row>
    <row r="5" spans="1:3" s="16" customFormat="1" ht="5.25" customHeight="1">
      <c r="A5" s="4"/>
      <c r="B5" s="38"/>
      <c r="C5" s="38"/>
    </row>
    <row r="6" spans="1:3" s="16" customFormat="1" ht="15" customHeight="1" thickBot="1">
      <c r="A6" s="28" t="s">
        <v>65</v>
      </c>
      <c r="B6" s="36">
        <v>737327.339133839</v>
      </c>
      <c r="C6" s="36">
        <v>807062.8137600811</v>
      </c>
    </row>
    <row r="7" spans="1:3" s="16" customFormat="1" ht="15" customHeight="1" thickBot="1">
      <c r="A7" s="28" t="s">
        <v>66</v>
      </c>
      <c r="B7" s="36">
        <v>248813.48461690705</v>
      </c>
      <c r="C7" s="36">
        <v>220861.1611482549</v>
      </c>
    </row>
    <row r="8" spans="1:3" s="16" customFormat="1" ht="15" customHeight="1" thickBot="1">
      <c r="A8" s="28" t="s">
        <v>63</v>
      </c>
      <c r="B8" s="36">
        <v>6466.176249253969</v>
      </c>
      <c r="C8" s="36">
        <v>42660.025091664116</v>
      </c>
    </row>
    <row r="9" spans="1:3" s="16" customFormat="1" ht="15" customHeight="1" hidden="1" thickBot="1">
      <c r="A9" s="28" t="s">
        <v>61</v>
      </c>
      <c r="B9" s="36"/>
      <c r="C9" s="36"/>
    </row>
    <row r="10" spans="1:3" s="16" customFormat="1" ht="6" customHeight="1" thickBot="1">
      <c r="A10" s="29"/>
      <c r="B10" s="37"/>
      <c r="C10" s="37"/>
    </row>
    <row r="11" spans="1:3" s="18" customFormat="1" ht="16.5" customHeight="1" thickBot="1">
      <c r="A11" s="211" t="s">
        <v>62</v>
      </c>
      <c r="B11" s="212">
        <v>992607</v>
      </c>
      <c r="C11" s="213">
        <v>1070584</v>
      </c>
    </row>
    <row r="12" s="16" customFormat="1" ht="12.75"/>
    <row r="13" s="16" customFormat="1" ht="12.75"/>
    <row r="14" s="16" customFormat="1" ht="12.75"/>
    <row r="15" s="16" customFormat="1" ht="12.75"/>
    <row r="16" s="16" customFormat="1" ht="12.75"/>
    <row r="17" s="16" customFormat="1" ht="12.75"/>
    <row r="18" s="16" customFormat="1" ht="12.75"/>
    <row r="19" s="16" customFormat="1" ht="12.75"/>
    <row r="20" s="16" customFormat="1" ht="12.75"/>
    <row r="21" s="16" customFormat="1" ht="12.75"/>
    <row r="22" s="16" customFormat="1" ht="12.75"/>
    <row r="23" s="16" customFormat="1" ht="12.75"/>
    <row r="24" s="16" customFormat="1" ht="12.75"/>
    <row r="25" s="16" customFormat="1" ht="12.75"/>
    <row r="26" s="16" customFormat="1" ht="12.75"/>
    <row r="27" s="16" customFormat="1" ht="12.75"/>
    <row r="28" s="16" customFormat="1" ht="12.75"/>
    <row r="29" s="16" customFormat="1" ht="12.75"/>
    <row r="30" s="16" customFormat="1" ht="12.75"/>
    <row r="31" s="16" customFormat="1" ht="12.75"/>
    <row r="32" s="16" customFormat="1" ht="12.75"/>
    <row r="33" s="16" customFormat="1" ht="12.75"/>
    <row r="34" s="16" customFormat="1" ht="12.75"/>
    <row r="35" s="16" customFormat="1" ht="12.75"/>
    <row r="36" s="16" customFormat="1" ht="12.75"/>
    <row r="37" s="16" customFormat="1" ht="12.75"/>
    <row r="38" s="16" customFormat="1" ht="12.75"/>
    <row r="39" s="16" customFormat="1" ht="12.75"/>
    <row r="40" s="16" customFormat="1" ht="12.75"/>
    <row r="41" s="16" customFormat="1" ht="12.75"/>
  </sheetData>
  <sheetProtection/>
  <mergeCells count="2">
    <mergeCell ref="A2:A4"/>
    <mergeCell ref="B2:C3"/>
  </mergeCells>
  <printOptions/>
  <pageMargins left="0.7" right="0.7" top="0.75" bottom="0.75" header="0.3" footer="0.3"/>
  <pageSetup horizontalDpi="600" verticalDpi="600" orientation="portrait" paperSize="9" r:id="rId1"/>
  <ignoredErrors>
    <ignoredError sqref="C4" formula="1"/>
  </ignoredErrors>
</worksheet>
</file>

<file path=xl/worksheets/sheet4.xml><?xml version="1.0" encoding="utf-8"?>
<worksheet xmlns="http://schemas.openxmlformats.org/spreadsheetml/2006/main" xmlns:r="http://schemas.openxmlformats.org/officeDocument/2006/relationships">
  <sheetPr>
    <tabColor theme="3" tint="-0.24997000396251678"/>
  </sheetPr>
  <dimension ref="A2:E38"/>
  <sheetViews>
    <sheetView showGridLines="0" zoomScalePageLayoutView="0" workbookViewId="0" topLeftCell="A1">
      <selection activeCell="A2" sqref="A2"/>
    </sheetView>
  </sheetViews>
  <sheetFormatPr defaultColWidth="11.421875" defaultRowHeight="15"/>
  <cols>
    <col min="1" max="1" width="53.00390625" style="1" customWidth="1"/>
    <col min="2" max="3" width="13.7109375" style="1" customWidth="1"/>
    <col min="4" max="4" width="15.57421875" style="1" customWidth="1"/>
    <col min="5" max="5" width="12.00390625" style="1" customWidth="1"/>
    <col min="6" max="16384" width="11.421875" style="1" customWidth="1"/>
  </cols>
  <sheetData>
    <row r="2" spans="1:5" ht="35.25" customHeight="1">
      <c r="A2" s="127" t="s">
        <v>97</v>
      </c>
      <c r="B2" s="128" t="str">
        <f>+'Income Statement'!B2</f>
        <v>9M2018</v>
      </c>
      <c r="C2" s="128" t="str">
        <f>+'Income Statement'!C2</f>
        <v>9M2017</v>
      </c>
      <c r="D2" s="129" t="s">
        <v>56</v>
      </c>
      <c r="E2" s="129" t="s">
        <v>0</v>
      </c>
    </row>
    <row r="3" spans="1:5" s="16" customFormat="1" ht="5.25" customHeight="1">
      <c r="A3" s="19"/>
      <c r="B3" s="19"/>
      <c r="C3" s="19"/>
      <c r="D3" s="19"/>
      <c r="E3" s="19"/>
    </row>
    <row r="4" spans="1:5" ht="12.75" hidden="1">
      <c r="A4" s="20" t="s">
        <v>1</v>
      </c>
      <c r="B4" s="21">
        <v>2846925</v>
      </c>
      <c r="C4" s="22">
        <v>2446534</v>
      </c>
      <c r="D4" s="22">
        <f>+B4-C4</f>
        <v>400391</v>
      </c>
      <c r="E4" s="66">
        <f>+B4/C4-1</f>
        <v>0.16365642169698025</v>
      </c>
    </row>
    <row r="5" spans="1:5" ht="12.75" hidden="1">
      <c r="A5" s="23" t="s">
        <v>2</v>
      </c>
      <c r="B5" s="24">
        <v>2778444</v>
      </c>
      <c r="C5" s="25">
        <v>2364211</v>
      </c>
      <c r="D5" s="25">
        <f>+B5-C5</f>
        <v>414233</v>
      </c>
      <c r="E5" s="67">
        <f aca="true" t="shared" si="0" ref="E5:E19">+B5/C5-1</f>
        <v>0.17520982687247466</v>
      </c>
    </row>
    <row r="6" spans="1:5" ht="12.75" hidden="1">
      <c r="A6" s="23" t="s">
        <v>3</v>
      </c>
      <c r="B6" s="24">
        <v>68481</v>
      </c>
      <c r="C6" s="25">
        <v>82323</v>
      </c>
      <c r="D6" s="25">
        <f>+B6-C6</f>
        <v>-13842</v>
      </c>
      <c r="E6" s="67">
        <f t="shared" si="0"/>
        <v>-0.16814256040231768</v>
      </c>
    </row>
    <row r="7" spans="1:5" ht="12.75" hidden="1">
      <c r="A7" s="20" t="s">
        <v>4</v>
      </c>
      <c r="B7" s="21">
        <v>-1362638</v>
      </c>
      <c r="C7" s="22">
        <v>-1119457</v>
      </c>
      <c r="D7" s="22">
        <f>+B7-C7</f>
        <v>-243181</v>
      </c>
      <c r="E7" s="66">
        <f t="shared" si="0"/>
        <v>0.2172312112032888</v>
      </c>
    </row>
    <row r="8" spans="1:5" ht="12.75" hidden="1">
      <c r="A8" s="23" t="s">
        <v>5</v>
      </c>
      <c r="B8" s="24">
        <v>-502374</v>
      </c>
      <c r="C8" s="25">
        <v>-396791</v>
      </c>
      <c r="D8" s="25">
        <f aca="true" t="shared" si="1" ref="D8:D17">+B8-C8</f>
        <v>-105583</v>
      </c>
      <c r="E8" s="67">
        <f t="shared" si="0"/>
        <v>0.26609222487405204</v>
      </c>
    </row>
    <row r="9" spans="1:5" ht="12.75" hidden="1">
      <c r="A9" s="23" t="s">
        <v>6</v>
      </c>
      <c r="B9" s="24">
        <v>-468049</v>
      </c>
      <c r="C9" s="25">
        <v>-406234</v>
      </c>
      <c r="D9" s="25">
        <f t="shared" si="1"/>
        <v>-61815</v>
      </c>
      <c r="E9" s="67">
        <f t="shared" si="0"/>
        <v>0.15216599299910882</v>
      </c>
    </row>
    <row r="10" spans="1:5" ht="12.75" hidden="1">
      <c r="A10" s="23" t="s">
        <v>7</v>
      </c>
      <c r="B10" s="24">
        <v>-283893</v>
      </c>
      <c r="C10" s="25">
        <v>-246384</v>
      </c>
      <c r="D10" s="25">
        <f t="shared" si="1"/>
        <v>-37509</v>
      </c>
      <c r="E10" s="67">
        <f t="shared" si="0"/>
        <v>0.15223796999805184</v>
      </c>
    </row>
    <row r="11" spans="1:5" ht="12.75" hidden="1">
      <c r="A11" s="23" t="s">
        <v>67</v>
      </c>
      <c r="B11" s="24">
        <v>-108322</v>
      </c>
      <c r="C11" s="25">
        <v>-70048</v>
      </c>
      <c r="D11" s="25">
        <f t="shared" si="1"/>
        <v>-38274</v>
      </c>
      <c r="E11" s="67">
        <f t="shared" si="0"/>
        <v>0.5463967565098218</v>
      </c>
    </row>
    <row r="12" spans="1:5" ht="12.75" hidden="1">
      <c r="A12" s="20" t="s">
        <v>8</v>
      </c>
      <c r="B12" s="21">
        <v>1484287</v>
      </c>
      <c r="C12" s="22">
        <v>1327077</v>
      </c>
      <c r="D12" s="22">
        <f>+B12-C12</f>
        <v>157210</v>
      </c>
      <c r="E12" s="66">
        <f t="shared" si="0"/>
        <v>0.11846335969955013</v>
      </c>
    </row>
    <row r="13" spans="1:5" ht="12.75" hidden="1">
      <c r="A13" s="23" t="s">
        <v>9</v>
      </c>
      <c r="B13" s="24">
        <v>27189</v>
      </c>
      <c r="C13" s="25">
        <v>29170</v>
      </c>
      <c r="D13" s="25">
        <f t="shared" si="1"/>
        <v>-1981</v>
      </c>
      <c r="E13" s="67">
        <f t="shared" si="0"/>
        <v>-0.06791223860130269</v>
      </c>
    </row>
    <row r="14" spans="1:5" ht="12.75" hidden="1">
      <c r="A14" s="23" t="s">
        <v>10</v>
      </c>
      <c r="B14" s="24">
        <v>-156198</v>
      </c>
      <c r="C14" s="25">
        <v>-134905</v>
      </c>
      <c r="D14" s="25">
        <f t="shared" si="1"/>
        <v>-21293</v>
      </c>
      <c r="E14" s="67">
        <f t="shared" si="0"/>
        <v>0.15783699640487758</v>
      </c>
    </row>
    <row r="15" spans="1:5" ht="12.75" hidden="1">
      <c r="A15" s="23" t="s">
        <v>11</v>
      </c>
      <c r="B15" s="24">
        <v>-163617</v>
      </c>
      <c r="C15" s="25">
        <v>-126361</v>
      </c>
      <c r="D15" s="25">
        <f t="shared" si="1"/>
        <v>-37256</v>
      </c>
      <c r="E15" s="67">
        <f t="shared" si="0"/>
        <v>0.29483780596861364</v>
      </c>
    </row>
    <row r="16" spans="1:5" ht="12.75" hidden="1">
      <c r="A16" s="20" t="s">
        <v>12</v>
      </c>
      <c r="B16" s="21">
        <v>1191661</v>
      </c>
      <c r="C16" s="22">
        <v>1094981</v>
      </c>
      <c r="D16" s="22">
        <f>+B16-C16</f>
        <v>96680</v>
      </c>
      <c r="E16" s="66">
        <f t="shared" si="0"/>
        <v>0.0882937694809316</v>
      </c>
    </row>
    <row r="17" spans="1:5" ht="12.75" hidden="1">
      <c r="A17" s="23" t="s">
        <v>13</v>
      </c>
      <c r="B17" s="24">
        <v>-233242</v>
      </c>
      <c r="C17" s="25">
        <v>-205141</v>
      </c>
      <c r="D17" s="25">
        <f t="shared" si="1"/>
        <v>-28101</v>
      </c>
      <c r="E17" s="67">
        <f t="shared" si="0"/>
        <v>0.13698383063356423</v>
      </c>
    </row>
    <row r="18" spans="1:5" ht="12.75" hidden="1">
      <c r="A18" s="23" t="s">
        <v>14</v>
      </c>
      <c r="B18" s="24">
        <v>4981</v>
      </c>
      <c r="C18" s="25">
        <v>-14519</v>
      </c>
      <c r="D18" s="25">
        <f>+B18-C18</f>
        <v>19500</v>
      </c>
      <c r="E18" s="67">
        <f>-(+B18/C18-1)</f>
        <v>1.3430677043873545</v>
      </c>
    </row>
    <row r="19" spans="1:5" ht="12.75" hidden="1">
      <c r="A19" s="20" t="s">
        <v>15</v>
      </c>
      <c r="B19" s="21">
        <v>963400</v>
      </c>
      <c r="C19" s="22">
        <v>875321</v>
      </c>
      <c r="D19" s="22">
        <f>+B19-C19</f>
        <v>88079</v>
      </c>
      <c r="E19" s="66">
        <f t="shared" si="0"/>
        <v>0.10062479935932078</v>
      </c>
    </row>
    <row r="20" spans="1:5" ht="12.75">
      <c r="A20" s="204" t="s">
        <v>105</v>
      </c>
      <c r="B20" s="205">
        <v>-31717</v>
      </c>
      <c r="C20" s="205">
        <v>-26632</v>
      </c>
      <c r="D20" s="205">
        <v>-5085</v>
      </c>
      <c r="E20" s="206">
        <v>0.19093571643136076</v>
      </c>
    </row>
    <row r="21" spans="1:5" ht="12.75">
      <c r="A21" s="23" t="s">
        <v>16</v>
      </c>
      <c r="B21" s="108">
        <v>3842</v>
      </c>
      <c r="C21" s="108">
        <v>4153</v>
      </c>
      <c r="D21" s="108">
        <v>-311</v>
      </c>
      <c r="E21" s="109">
        <v>-0.07488562484950638</v>
      </c>
    </row>
    <row r="22" spans="1:5" ht="12.75">
      <c r="A22" s="26" t="s">
        <v>17</v>
      </c>
      <c r="B22" s="108">
        <v>-35684</v>
      </c>
      <c r="C22" s="108">
        <v>-37104</v>
      </c>
      <c r="D22" s="108">
        <v>1420</v>
      </c>
      <c r="E22" s="109">
        <v>-0.038270806382061234</v>
      </c>
    </row>
    <row r="23" spans="1:5" ht="12.75">
      <c r="A23" s="26" t="s">
        <v>18</v>
      </c>
      <c r="B23" s="108">
        <v>-514</v>
      </c>
      <c r="C23" s="108">
        <v>-18</v>
      </c>
      <c r="D23" s="108">
        <v>-496</v>
      </c>
      <c r="E23" s="126" t="s">
        <v>146</v>
      </c>
    </row>
    <row r="24" spans="1:5" ht="12.75">
      <c r="A24" s="26" t="s">
        <v>145</v>
      </c>
      <c r="B24" s="108"/>
      <c r="C24" s="108"/>
      <c r="D24" s="108"/>
      <c r="E24" s="126"/>
    </row>
    <row r="25" spans="1:5" ht="12.75">
      <c r="A25" s="26" t="s">
        <v>19</v>
      </c>
      <c r="B25" s="108">
        <v>639</v>
      </c>
      <c r="C25" s="108">
        <v>6337</v>
      </c>
      <c r="D25" s="108">
        <v>-5698</v>
      </c>
      <c r="E25" s="109">
        <v>-0.899163642101941</v>
      </c>
    </row>
    <row r="26" spans="1:5" ht="12.75">
      <c r="A26" s="204" t="s">
        <v>20</v>
      </c>
      <c r="B26" s="205">
        <v>2128</v>
      </c>
      <c r="C26" s="205">
        <v>108245</v>
      </c>
      <c r="D26" s="205">
        <v>-106117</v>
      </c>
      <c r="E26" s="207">
        <v>-0.9803408933438034</v>
      </c>
    </row>
    <row r="27" spans="1:5" ht="12.75">
      <c r="A27" s="23" t="s">
        <v>21</v>
      </c>
      <c r="B27" s="108">
        <v>2013</v>
      </c>
      <c r="C27" s="108">
        <v>-1461</v>
      </c>
      <c r="D27" s="108">
        <v>3474</v>
      </c>
      <c r="E27" s="126" t="s">
        <v>146</v>
      </c>
    </row>
    <row r="28" spans="1:5" ht="12.75">
      <c r="A28" s="23" t="s">
        <v>22</v>
      </c>
      <c r="B28" s="108">
        <v>115</v>
      </c>
      <c r="C28" s="108">
        <v>105462</v>
      </c>
      <c r="D28" s="108">
        <v>-105347</v>
      </c>
      <c r="E28" s="109">
        <v>-0.9989095598414595</v>
      </c>
    </row>
    <row r="29" spans="1:5" ht="12.75">
      <c r="A29" s="23" t="s">
        <v>23</v>
      </c>
      <c r="B29" s="108">
        <v>0</v>
      </c>
      <c r="C29" s="108">
        <v>4244</v>
      </c>
      <c r="D29" s="108">
        <v>-4244</v>
      </c>
      <c r="E29" s="126">
        <v>-1</v>
      </c>
    </row>
    <row r="30" spans="1:5" ht="12.75">
      <c r="A30" s="204" t="s">
        <v>24</v>
      </c>
      <c r="B30" s="208">
        <v>249720</v>
      </c>
      <c r="C30" s="209">
        <v>365833</v>
      </c>
      <c r="D30" s="209">
        <v>-116113</v>
      </c>
      <c r="E30" s="210">
        <v>-0.31739345548378634</v>
      </c>
    </row>
    <row r="31" spans="1:5" ht="12.75">
      <c r="A31" s="23" t="s">
        <v>25</v>
      </c>
      <c r="B31" s="24">
        <v>-60068</v>
      </c>
      <c r="C31" s="25">
        <v>-91112</v>
      </c>
      <c r="D31" s="25">
        <v>31044</v>
      </c>
      <c r="E31" s="65">
        <v>-0.34072350513653527</v>
      </c>
    </row>
    <row r="32" spans="1:5" ht="12.75">
      <c r="A32" s="204" t="s">
        <v>26</v>
      </c>
      <c r="B32" s="208">
        <v>189652</v>
      </c>
      <c r="C32" s="209">
        <v>274721</v>
      </c>
      <c r="D32" s="209">
        <v>-85069</v>
      </c>
      <c r="E32" s="210">
        <v>-0.3096559782470215</v>
      </c>
    </row>
    <row r="33" spans="1:5" ht="12.75">
      <c r="A33" s="23" t="s">
        <v>72</v>
      </c>
      <c r="B33" s="24">
        <v>0</v>
      </c>
      <c r="C33" s="25">
        <v>0</v>
      </c>
      <c r="D33" s="112">
        <v>0</v>
      </c>
      <c r="E33" s="67">
        <v>0</v>
      </c>
    </row>
    <row r="34" spans="1:5" ht="12.75">
      <c r="A34" s="130" t="s">
        <v>26</v>
      </c>
      <c r="B34" s="146">
        <v>189652</v>
      </c>
      <c r="C34" s="146">
        <v>274721</v>
      </c>
      <c r="D34" s="147">
        <v>-85069</v>
      </c>
      <c r="E34" s="148">
        <v>-0.3096559782470215</v>
      </c>
    </row>
    <row r="35" spans="1:5" ht="4.5" customHeight="1">
      <c r="A35" s="23"/>
      <c r="B35" s="24"/>
      <c r="C35" s="25"/>
      <c r="D35" s="112"/>
      <c r="E35" s="67"/>
    </row>
    <row r="36" spans="1:5" ht="12.75">
      <c r="A36" s="130" t="s">
        <v>26</v>
      </c>
      <c r="B36" s="146">
        <v>189652</v>
      </c>
      <c r="C36" s="146">
        <v>274721</v>
      </c>
      <c r="D36" s="147">
        <v>-85069</v>
      </c>
      <c r="E36" s="148">
        <v>-0.3096559782470215</v>
      </c>
    </row>
    <row r="37" spans="1:5" ht="12.75">
      <c r="A37" s="27" t="s">
        <v>111</v>
      </c>
      <c r="B37" s="81">
        <v>183647</v>
      </c>
      <c r="C37" s="82">
        <v>269900</v>
      </c>
      <c r="D37" s="82">
        <v>-86253</v>
      </c>
      <c r="E37" s="83">
        <v>-0.3195739162652834</v>
      </c>
    </row>
    <row r="38" spans="1:5" ht="12.75">
      <c r="A38" s="26" t="s">
        <v>27</v>
      </c>
      <c r="B38" s="84">
        <v>6005</v>
      </c>
      <c r="C38" s="85">
        <v>4821</v>
      </c>
      <c r="D38" s="85">
        <v>1184</v>
      </c>
      <c r="E38" s="86">
        <v>0.24559220078821822</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B2:F20"/>
  <sheetViews>
    <sheetView showGridLines="0" zoomScalePageLayoutView="0" workbookViewId="0" topLeftCell="A1">
      <selection activeCell="B11" sqref="B11"/>
    </sheetView>
  </sheetViews>
  <sheetFormatPr defaultColWidth="11.421875" defaultRowHeight="15"/>
  <cols>
    <col min="1" max="1" width="5.421875" style="3" customWidth="1"/>
    <col min="2" max="2" width="38.57421875" style="3" bestFit="1" customWidth="1"/>
    <col min="3" max="4" width="12.7109375" style="3" customWidth="1"/>
    <col min="5" max="5" width="14.140625" style="3" customWidth="1"/>
    <col min="6" max="6" width="12.7109375" style="3" customWidth="1"/>
    <col min="7" max="16384" width="11.421875" style="3" customWidth="1"/>
  </cols>
  <sheetData>
    <row r="1" ht="24" customHeight="1"/>
    <row r="2" spans="2:6" ht="30.75" customHeight="1">
      <c r="B2" s="149" t="s">
        <v>98</v>
      </c>
      <c r="C2" s="150" t="s">
        <v>141</v>
      </c>
      <c r="D2" s="150" t="s">
        <v>129</v>
      </c>
      <c r="E2" s="152" t="s">
        <v>56</v>
      </c>
      <c r="F2" s="153" t="s">
        <v>0</v>
      </c>
    </row>
    <row r="3" spans="2:6" ht="4.5" customHeight="1">
      <c r="B3" s="39"/>
      <c r="C3" s="39"/>
      <c r="D3" s="39"/>
      <c r="E3" s="39"/>
      <c r="F3" s="39"/>
    </row>
    <row r="4" spans="2:6" ht="13.5" thickBot="1">
      <c r="B4" s="42" t="s">
        <v>54</v>
      </c>
      <c r="C4" s="73">
        <v>506450</v>
      </c>
      <c r="D4" s="73">
        <v>658599</v>
      </c>
      <c r="E4" s="43">
        <v>-152149</v>
      </c>
      <c r="F4" s="105">
        <v>-0.231</v>
      </c>
    </row>
    <row r="5" spans="2:6" ht="13.5" thickBot="1">
      <c r="B5" s="44" t="s">
        <v>55</v>
      </c>
      <c r="C5" s="74">
        <v>2962447</v>
      </c>
      <c r="D5" s="74">
        <v>2895863</v>
      </c>
      <c r="E5" s="45">
        <v>66584</v>
      </c>
      <c r="F5" s="107">
        <v>0.023</v>
      </c>
    </row>
    <row r="6" spans="2:6" ht="13.5" hidden="1" thickBot="1">
      <c r="B6" s="44" t="s">
        <v>70</v>
      </c>
      <c r="C6" s="74"/>
      <c r="D6" s="74"/>
      <c r="E6" s="45"/>
      <c r="F6" s="106"/>
    </row>
    <row r="7" spans="2:6" ht="5.25" customHeight="1">
      <c r="B7" s="2"/>
      <c r="C7" s="40"/>
      <c r="D7" s="40"/>
      <c r="E7" s="40"/>
      <c r="F7" s="72"/>
    </row>
    <row r="8" spans="2:6" ht="12.75">
      <c r="B8" s="154" t="s">
        <v>32</v>
      </c>
      <c r="C8" s="154">
        <v>3468897</v>
      </c>
      <c r="D8" s="154">
        <v>3554462</v>
      </c>
      <c r="E8" s="155">
        <v>-85565</v>
      </c>
      <c r="F8" s="156">
        <v>-0.02407256006675553</v>
      </c>
    </row>
    <row r="9" spans="2:6" ht="12.75">
      <c r="B9" s="5"/>
      <c r="C9" s="10"/>
      <c r="D9" s="10"/>
      <c r="E9" s="10"/>
      <c r="F9" s="10"/>
    </row>
    <row r="10" spans="2:6" ht="12.75">
      <c r="B10" s="6"/>
      <c r="C10" s="11"/>
      <c r="D10" s="11"/>
      <c r="E10" s="12"/>
      <c r="F10" s="13"/>
    </row>
    <row r="11" spans="2:6" ht="32.25" customHeight="1">
      <c r="B11" s="149" t="s">
        <v>101</v>
      </c>
      <c r="C11" s="152" t="str">
        <f>+C2</f>
        <v>Sep-18</v>
      </c>
      <c r="D11" s="151" t="str">
        <f>+D2</f>
        <v>Dec-17</v>
      </c>
      <c r="E11" s="152" t="s">
        <v>56</v>
      </c>
      <c r="F11" s="153" t="s">
        <v>0</v>
      </c>
    </row>
    <row r="12" spans="2:6" ht="4.5" customHeight="1">
      <c r="B12" s="41"/>
      <c r="C12" s="41"/>
      <c r="D12" s="41"/>
      <c r="E12" s="41"/>
      <c r="F12" s="41"/>
    </row>
    <row r="13" spans="2:6" ht="13.5" thickBot="1">
      <c r="B13" s="42" t="s">
        <v>57</v>
      </c>
      <c r="C13" s="43">
        <v>374280</v>
      </c>
      <c r="D13" s="43">
        <v>543356</v>
      </c>
      <c r="E13" s="43">
        <v>-169076</v>
      </c>
      <c r="F13" s="68">
        <v>-0.3112</v>
      </c>
    </row>
    <row r="14" spans="2:6" ht="13.5" thickBot="1">
      <c r="B14" s="44" t="s">
        <v>58</v>
      </c>
      <c r="C14" s="45">
        <v>1076009</v>
      </c>
      <c r="D14" s="45">
        <v>1022092</v>
      </c>
      <c r="E14" s="45">
        <v>53917</v>
      </c>
      <c r="F14" s="69">
        <v>0.0528</v>
      </c>
    </row>
    <row r="15" spans="2:6" ht="13.5" hidden="1" thickBot="1">
      <c r="B15" s="44" t="s">
        <v>70</v>
      </c>
      <c r="C15" s="45">
        <v>0</v>
      </c>
      <c r="D15" s="45">
        <v>0</v>
      </c>
      <c r="E15" s="45">
        <v>0</v>
      </c>
      <c r="F15" s="69">
        <v>0</v>
      </c>
    </row>
    <row r="16" spans="2:6" ht="13.5" thickBot="1">
      <c r="B16" s="44" t="s">
        <v>127</v>
      </c>
      <c r="C16" s="45">
        <v>2018608</v>
      </c>
      <c r="D16" s="45">
        <v>1989014</v>
      </c>
      <c r="E16" s="45">
        <v>29594</v>
      </c>
      <c r="F16" s="69">
        <v>0.0149</v>
      </c>
    </row>
    <row r="17" spans="2:6" ht="13.5" thickBot="1">
      <c r="B17" s="46" t="s">
        <v>117</v>
      </c>
      <c r="C17" s="47">
        <v>1992860</v>
      </c>
      <c r="D17" s="47">
        <v>1961518</v>
      </c>
      <c r="E17" s="47">
        <v>31342</v>
      </c>
      <c r="F17" s="70">
        <v>0.016</v>
      </c>
    </row>
    <row r="18" spans="2:6" ht="13.5" thickBot="1">
      <c r="B18" s="46" t="s">
        <v>33</v>
      </c>
      <c r="C18" s="47">
        <v>25748</v>
      </c>
      <c r="D18" s="47">
        <v>27496</v>
      </c>
      <c r="E18" s="47">
        <v>-1748</v>
      </c>
      <c r="F18" s="70">
        <v>-0.0636</v>
      </c>
    </row>
    <row r="19" spans="2:6" ht="4.5" customHeight="1">
      <c r="B19" s="48"/>
      <c r="F19" s="71"/>
    </row>
    <row r="20" spans="2:6" ht="12.75">
      <c r="B20" s="130" t="s">
        <v>116</v>
      </c>
      <c r="C20" s="157">
        <v>3468897</v>
      </c>
      <c r="D20" s="158">
        <v>3554462</v>
      </c>
      <c r="E20" s="155">
        <v>-85565</v>
      </c>
      <c r="F20" s="156">
        <v>-0.02407256006675553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3" tint="-0.24997000396251678"/>
  </sheetPr>
  <dimension ref="B2:I18"/>
  <sheetViews>
    <sheetView showGridLines="0" zoomScalePageLayoutView="0" workbookViewId="0" topLeftCell="A1">
      <selection activeCell="B2" sqref="B2"/>
    </sheetView>
  </sheetViews>
  <sheetFormatPr defaultColWidth="11.421875" defaultRowHeight="15"/>
  <cols>
    <col min="1" max="1" width="5.140625" style="3" customWidth="1"/>
    <col min="2" max="2" width="13.00390625" style="3" customWidth="1"/>
    <col min="3" max="3" width="24.421875" style="3" customWidth="1"/>
    <col min="4" max="4" width="11.421875" style="3" customWidth="1"/>
    <col min="5" max="5" width="12.140625" style="3" customWidth="1"/>
    <col min="6" max="8" width="12.28125" style="3" customWidth="1"/>
    <col min="9" max="16384" width="11.421875" style="3" customWidth="1"/>
  </cols>
  <sheetData>
    <row r="1" ht="13.5" thickBot="1"/>
    <row r="2" spans="2:9" ht="24" customHeight="1" thickBot="1">
      <c r="B2" s="159" t="s">
        <v>102</v>
      </c>
      <c r="C2" s="159"/>
      <c r="D2" s="159" t="s">
        <v>34</v>
      </c>
      <c r="E2" s="160" t="s">
        <v>141</v>
      </c>
      <c r="F2" s="161" t="str">
        <f>+'Balance Sheet'!D2</f>
        <v>Dec-17</v>
      </c>
      <c r="G2" s="160" t="s">
        <v>142</v>
      </c>
      <c r="H2" s="159" t="s">
        <v>56</v>
      </c>
      <c r="I2" s="159" t="s">
        <v>0</v>
      </c>
    </row>
    <row r="3" spans="2:9" ht="4.5" customHeight="1">
      <c r="B3" s="49"/>
      <c r="C3" s="49"/>
      <c r="D3" s="49"/>
      <c r="E3" s="49"/>
      <c r="F3" s="49"/>
      <c r="G3" s="49"/>
      <c r="H3" s="49"/>
      <c r="I3" s="49"/>
    </row>
    <row r="4" spans="2:9" ht="16.5" customHeight="1">
      <c r="B4" s="198" t="s">
        <v>35</v>
      </c>
      <c r="C4" s="199" t="s">
        <v>35</v>
      </c>
      <c r="D4" s="200" t="s">
        <v>36</v>
      </c>
      <c r="E4" s="229">
        <v>1.35</v>
      </c>
      <c r="F4" s="220">
        <v>1.21</v>
      </c>
      <c r="G4" s="224">
        <v>0</v>
      </c>
      <c r="H4" s="230">
        <v>0.14000000000000012</v>
      </c>
      <c r="I4" s="231">
        <v>0.11570247933884303</v>
      </c>
    </row>
    <row r="5" spans="2:9" ht="16.5" customHeight="1">
      <c r="B5" s="198"/>
      <c r="C5" s="199" t="s">
        <v>107</v>
      </c>
      <c r="D5" s="200" t="s">
        <v>36</v>
      </c>
      <c r="E5" s="229">
        <v>1.27</v>
      </c>
      <c r="F5" s="220">
        <v>1.15</v>
      </c>
      <c r="G5" s="224">
        <v>0</v>
      </c>
      <c r="H5" s="230">
        <v>0.1200000000000001</v>
      </c>
      <c r="I5" s="231">
        <v>0.10434782608695659</v>
      </c>
    </row>
    <row r="6" spans="2:9" ht="16.5" customHeight="1" thickBot="1">
      <c r="B6" s="201"/>
      <c r="C6" s="202" t="s">
        <v>37</v>
      </c>
      <c r="D6" s="203" t="s">
        <v>30</v>
      </c>
      <c r="E6" s="221">
        <v>132170</v>
      </c>
      <c r="F6" s="221">
        <v>115243</v>
      </c>
      <c r="G6" s="225">
        <v>0</v>
      </c>
      <c r="H6" s="232">
        <v>16927</v>
      </c>
      <c r="I6" s="233">
        <v>0.14688093853856632</v>
      </c>
    </row>
    <row r="7" spans="2:9" ht="16.5" customHeight="1">
      <c r="B7" s="185" t="s">
        <v>38</v>
      </c>
      <c r="C7" s="186" t="s">
        <v>38</v>
      </c>
      <c r="D7" s="187" t="s">
        <v>36</v>
      </c>
      <c r="E7" s="222">
        <v>0.72</v>
      </c>
      <c r="F7" s="222">
        <v>0.79</v>
      </c>
      <c r="G7" s="226">
        <v>0</v>
      </c>
      <c r="H7" s="234">
        <v>-0.07000000000000006</v>
      </c>
      <c r="I7" s="235">
        <v>-0.08860759493670889</v>
      </c>
    </row>
    <row r="8" spans="2:9" ht="16.5" customHeight="1">
      <c r="B8" s="185"/>
      <c r="C8" s="188" t="s">
        <v>39</v>
      </c>
      <c r="D8" s="187" t="s">
        <v>40</v>
      </c>
      <c r="E8" s="223">
        <v>0.2581</v>
      </c>
      <c r="F8" s="223">
        <v>0.3471</v>
      </c>
      <c r="G8" s="226">
        <v>0</v>
      </c>
      <c r="H8" s="236">
        <v>-0.08900000000000002</v>
      </c>
      <c r="I8" s="235">
        <v>-0.2564102564102565</v>
      </c>
    </row>
    <row r="9" spans="2:9" ht="16.5" customHeight="1">
      <c r="B9" s="185"/>
      <c r="C9" s="188" t="s">
        <v>41</v>
      </c>
      <c r="D9" s="187" t="s">
        <v>40</v>
      </c>
      <c r="E9" s="223">
        <v>0.7419</v>
      </c>
      <c r="F9" s="223">
        <v>0.6529</v>
      </c>
      <c r="G9" s="226">
        <v>0</v>
      </c>
      <c r="H9" s="236">
        <v>0.08899999999999997</v>
      </c>
      <c r="I9" s="235">
        <v>0.13631490274161417</v>
      </c>
    </row>
    <row r="10" spans="2:9" ht="16.5" customHeight="1" thickBot="1">
      <c r="B10" s="189"/>
      <c r="C10" s="190" t="s">
        <v>108</v>
      </c>
      <c r="D10" s="191" t="s">
        <v>36</v>
      </c>
      <c r="E10" s="216">
        <v>10.29</v>
      </c>
      <c r="F10" s="216">
        <v>0</v>
      </c>
      <c r="G10" s="216">
        <v>12.08</v>
      </c>
      <c r="H10" s="216">
        <v>-1.790000000000001</v>
      </c>
      <c r="I10" s="235">
        <v>-0.14817880794701999</v>
      </c>
    </row>
    <row r="11" spans="2:9" ht="16.5" customHeight="1">
      <c r="B11" s="192" t="s">
        <v>42</v>
      </c>
      <c r="C11" s="193" t="s">
        <v>43</v>
      </c>
      <c r="D11" s="194" t="s">
        <v>40</v>
      </c>
      <c r="E11" s="227">
        <v>0.2563516815137203</v>
      </c>
      <c r="F11" s="217">
        <v>0</v>
      </c>
      <c r="G11" s="227">
        <v>0.242967724838325</v>
      </c>
      <c r="H11" s="237">
        <v>0.013383956675395298</v>
      </c>
      <c r="I11" s="238">
        <v>0.055085327420756114</v>
      </c>
    </row>
    <row r="12" spans="2:9" ht="16.5" customHeight="1">
      <c r="B12" s="192"/>
      <c r="C12" s="195" t="s">
        <v>132</v>
      </c>
      <c r="D12" s="194" t="s">
        <v>40</v>
      </c>
      <c r="E12" s="227">
        <v>0.1703987225776602</v>
      </c>
      <c r="F12" s="217">
        <v>0</v>
      </c>
      <c r="G12" s="227">
        <v>0.1894009529249807</v>
      </c>
      <c r="H12" s="237">
        <v>-0.019002230347320487</v>
      </c>
      <c r="I12" s="239">
        <v>-0.10032806094089208</v>
      </c>
    </row>
    <row r="13" spans="2:9" ht="16.5" customHeight="1" thickBot="1">
      <c r="B13" s="196"/>
      <c r="C13" s="196" t="s">
        <v>133</v>
      </c>
      <c r="D13" s="197" t="s">
        <v>40</v>
      </c>
      <c r="E13" s="228">
        <v>0.09930582494538476</v>
      </c>
      <c r="F13" s="218">
        <v>0</v>
      </c>
      <c r="G13" s="228">
        <v>0.10346132782969143</v>
      </c>
      <c r="H13" s="240">
        <v>-0.004155502884306675</v>
      </c>
      <c r="I13" s="241">
        <v>-0.04016479366229553</v>
      </c>
    </row>
    <row r="14" spans="2:9" ht="5.25" customHeight="1">
      <c r="B14" s="19"/>
      <c r="C14" s="19"/>
      <c r="D14" s="19"/>
      <c r="E14" s="19"/>
      <c r="F14" s="50"/>
      <c r="G14" s="50"/>
      <c r="H14" s="19"/>
      <c r="I14" s="19"/>
    </row>
    <row r="15" spans="2:9" s="53" customFormat="1" ht="13.5">
      <c r="B15" s="53" t="s">
        <v>109</v>
      </c>
      <c r="C15" s="51"/>
      <c r="D15" s="51"/>
      <c r="E15" s="51"/>
      <c r="F15" s="52"/>
      <c r="G15" s="52"/>
      <c r="H15" s="51"/>
      <c r="I15" s="51"/>
    </row>
    <row r="16" spans="2:9" s="53" customFormat="1" ht="13.5">
      <c r="B16" s="51" t="s">
        <v>110</v>
      </c>
      <c r="C16" s="51"/>
      <c r="D16" s="51"/>
      <c r="E16" s="51"/>
      <c r="F16" s="51"/>
      <c r="G16" s="51"/>
      <c r="H16" s="51"/>
      <c r="I16" s="51"/>
    </row>
    <row r="17" spans="2:9" s="53" customFormat="1" ht="13.5">
      <c r="B17" s="51"/>
      <c r="C17" s="51"/>
      <c r="D17" s="51"/>
      <c r="E17" s="51"/>
      <c r="F17" s="52"/>
      <c r="G17" s="52"/>
      <c r="H17" s="51"/>
      <c r="I17" s="51"/>
    </row>
    <row r="18" s="53" customFormat="1" ht="13.5">
      <c r="B18" s="51"/>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3" tint="-0.24997000396251678"/>
  </sheetPr>
  <dimension ref="B2:F8"/>
  <sheetViews>
    <sheetView showGridLines="0" zoomScalePageLayoutView="0" workbookViewId="0" topLeftCell="A1">
      <selection activeCell="B2" sqref="B2"/>
    </sheetView>
  </sheetViews>
  <sheetFormatPr defaultColWidth="11.421875" defaultRowHeight="15"/>
  <cols>
    <col min="1" max="1" width="4.7109375" style="3" customWidth="1"/>
    <col min="2" max="2" width="43.140625" style="3" customWidth="1"/>
    <col min="3" max="3" width="13.140625" style="3" customWidth="1"/>
    <col min="4" max="4" width="12.8515625" style="3" customWidth="1"/>
    <col min="5" max="5" width="13.421875" style="3" customWidth="1"/>
    <col min="6" max="6" width="12.421875" style="3" customWidth="1"/>
    <col min="7" max="16384" width="11.421875" style="3" customWidth="1"/>
  </cols>
  <sheetData>
    <row r="2" spans="2:6" ht="31.5" customHeight="1">
      <c r="B2" s="162" t="s">
        <v>99</v>
      </c>
      <c r="C2" s="163" t="str">
        <f>+'Income Statement'!B2</f>
        <v>9M2018</v>
      </c>
      <c r="D2" s="163" t="str">
        <f>+'Income Statement'!C2</f>
        <v>9M2017</v>
      </c>
      <c r="E2" s="152" t="s">
        <v>56</v>
      </c>
      <c r="F2" s="153" t="s">
        <v>0</v>
      </c>
    </row>
    <row r="3" spans="2:6" ht="5.25" customHeight="1">
      <c r="B3" s="9"/>
      <c r="C3" s="9"/>
      <c r="D3" s="9"/>
      <c r="E3" s="9"/>
      <c r="F3" s="9"/>
    </row>
    <row r="4" spans="2:6" ht="15.75" customHeight="1" thickBot="1">
      <c r="B4" s="28" t="s">
        <v>44</v>
      </c>
      <c r="C4" s="54">
        <v>380732</v>
      </c>
      <c r="D4" s="55">
        <v>307882</v>
      </c>
      <c r="E4" s="55">
        <v>72850</v>
      </c>
      <c r="F4" s="75">
        <v>0.23661662585016338</v>
      </c>
    </row>
    <row r="5" spans="2:6" ht="15.75" customHeight="1" thickBot="1">
      <c r="B5" s="46" t="s">
        <v>45</v>
      </c>
      <c r="C5" s="47">
        <v>-162590</v>
      </c>
      <c r="D5" s="56">
        <v>-32626</v>
      </c>
      <c r="E5" s="55">
        <v>-129964</v>
      </c>
      <c r="F5" s="219">
        <v>3.9834487831790595</v>
      </c>
    </row>
    <row r="6" spans="2:6" ht="15.75" customHeight="1" thickBot="1">
      <c r="B6" s="46" t="s">
        <v>46</v>
      </c>
      <c r="C6" s="47">
        <v>-248347</v>
      </c>
      <c r="D6" s="56">
        <v>-279686</v>
      </c>
      <c r="E6" s="55">
        <v>31339</v>
      </c>
      <c r="F6" s="75">
        <v>-0.11205065680799182</v>
      </c>
    </row>
    <row r="7" spans="2:6" ht="5.25" customHeight="1">
      <c r="B7" s="57"/>
      <c r="C7" s="58"/>
      <c r="D7" s="58"/>
      <c r="E7" s="58"/>
      <c r="F7" s="76"/>
    </row>
    <row r="8" spans="2:6" ht="33" customHeight="1">
      <c r="B8" s="164" t="s">
        <v>47</v>
      </c>
      <c r="C8" s="165">
        <v>-30205</v>
      </c>
      <c r="D8" s="165">
        <v>-4430</v>
      </c>
      <c r="E8" s="166">
        <v>-25775</v>
      </c>
      <c r="F8" s="167">
        <v>5.818284424379232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3" tint="-0.24997000396251678"/>
  </sheetPr>
  <dimension ref="B2:F17"/>
  <sheetViews>
    <sheetView showGridLines="0" zoomScalePageLayoutView="0" workbookViewId="0" topLeftCell="A1">
      <selection activeCell="B4" sqref="B4:B5"/>
    </sheetView>
  </sheetViews>
  <sheetFormatPr defaultColWidth="11.421875" defaultRowHeight="15"/>
  <cols>
    <col min="1" max="1" width="5.421875" style="3" customWidth="1"/>
    <col min="2" max="2" width="36.421875" style="3" bestFit="1" customWidth="1"/>
    <col min="3" max="3" width="16.8515625" style="3" customWidth="1"/>
    <col min="4" max="4" width="16.57421875" style="3" customWidth="1"/>
    <col min="5" max="5" width="16.28125" style="3" customWidth="1"/>
    <col min="6" max="6" width="16.8515625" style="3" customWidth="1"/>
    <col min="7" max="16384" width="11.421875" style="3" customWidth="1"/>
  </cols>
  <sheetData>
    <row r="2" spans="2:6" ht="15">
      <c r="B2" s="250" t="s">
        <v>95</v>
      </c>
      <c r="C2" s="250"/>
      <c r="D2" s="250"/>
      <c r="E2" s="250"/>
      <c r="F2" s="250"/>
    </row>
    <row r="3" spans="2:6" ht="12.75">
      <c r="B3" s="7"/>
      <c r="C3" s="8"/>
      <c r="D3" s="8"/>
      <c r="E3" s="8"/>
      <c r="F3" s="8"/>
    </row>
    <row r="4" spans="2:6" ht="36.75" customHeight="1">
      <c r="B4" s="251" t="s">
        <v>100</v>
      </c>
      <c r="C4" s="251" t="s">
        <v>68</v>
      </c>
      <c r="D4" s="251"/>
      <c r="E4" s="251" t="s">
        <v>69</v>
      </c>
      <c r="F4" s="251"/>
    </row>
    <row r="5" spans="2:6" ht="21.75" customHeight="1">
      <c r="B5" s="252"/>
      <c r="C5" s="168" t="str">
        <f>+'Income Statement'!$B$2</f>
        <v>9M2018</v>
      </c>
      <c r="D5" s="168" t="str">
        <f>+'Income Statement'!$C$2</f>
        <v>9M2017</v>
      </c>
      <c r="E5" s="168" t="str">
        <f>+'Income Statement'!$B$2</f>
        <v>9M2018</v>
      </c>
      <c r="F5" s="168" t="str">
        <f>+'Income Statement'!$C$2</f>
        <v>9M2017</v>
      </c>
    </row>
    <row r="6" spans="2:6" s="59" customFormat="1" ht="4.5" customHeight="1">
      <c r="B6" s="41"/>
      <c r="C6" s="41"/>
      <c r="D6" s="41"/>
      <c r="E6" s="41"/>
      <c r="F6" s="41"/>
    </row>
    <row r="7" spans="2:6" ht="13.5" thickBot="1">
      <c r="B7" s="30" t="s">
        <v>103</v>
      </c>
      <c r="C7" s="60">
        <v>159979</v>
      </c>
      <c r="D7" s="60">
        <v>122828</v>
      </c>
      <c r="E7" s="60">
        <v>50528</v>
      </c>
      <c r="F7" s="60">
        <v>54043</v>
      </c>
    </row>
    <row r="8" spans="2:6" ht="13.5" hidden="1" thickBot="1">
      <c r="B8" s="32" t="s">
        <v>48</v>
      </c>
      <c r="C8" s="61"/>
      <c r="D8" s="61"/>
      <c r="E8" s="61"/>
      <c r="F8" s="61"/>
    </row>
    <row r="9" spans="2:6" ht="13.5" thickBot="1">
      <c r="B9" s="32" t="s">
        <v>49</v>
      </c>
      <c r="C9" s="61">
        <v>440</v>
      </c>
      <c r="D9" s="61">
        <v>1229</v>
      </c>
      <c r="E9" s="61">
        <v>5499</v>
      </c>
      <c r="F9" s="61">
        <v>5450</v>
      </c>
    </row>
    <row r="10" spans="2:6" ht="13.5" thickBot="1">
      <c r="B10" s="32" t="s">
        <v>120</v>
      </c>
      <c r="C10" s="61">
        <v>15184</v>
      </c>
      <c r="D10" s="61">
        <v>23848</v>
      </c>
      <c r="E10" s="61">
        <v>27412</v>
      </c>
      <c r="F10" s="61">
        <v>26100</v>
      </c>
    </row>
    <row r="11" spans="2:6" ht="13.5" hidden="1" thickBot="1">
      <c r="B11" s="32" t="s">
        <v>104</v>
      </c>
      <c r="C11" s="61"/>
      <c r="D11" s="61"/>
      <c r="E11" s="61"/>
      <c r="F11" s="61"/>
    </row>
    <row r="12" spans="2:6" ht="13.5" hidden="1" thickBot="1">
      <c r="B12" s="32" t="s">
        <v>50</v>
      </c>
      <c r="C12" s="61"/>
      <c r="D12" s="61"/>
      <c r="E12" s="61"/>
      <c r="F12" s="61"/>
    </row>
    <row r="13" spans="2:6" ht="13.5" hidden="1" thickBot="1">
      <c r="B13" s="32" t="s">
        <v>51</v>
      </c>
      <c r="C13" s="61"/>
      <c r="D13" s="61"/>
      <c r="E13" s="61"/>
      <c r="F13" s="61"/>
    </row>
    <row r="14" spans="2:6" ht="13.5" hidden="1" thickBot="1">
      <c r="B14" s="32" t="s">
        <v>31</v>
      </c>
      <c r="C14" s="61"/>
      <c r="D14" s="61"/>
      <c r="E14" s="61"/>
      <c r="F14" s="61"/>
    </row>
    <row r="15" spans="2:6" ht="13.5" hidden="1" thickBot="1">
      <c r="B15" s="32" t="s">
        <v>52</v>
      </c>
      <c r="C15" s="61"/>
      <c r="D15" s="61"/>
      <c r="E15" s="61"/>
      <c r="F15" s="61"/>
    </row>
    <row r="16" spans="2:6" ht="4.5" customHeight="1">
      <c r="B16" s="34"/>
      <c r="C16" s="62"/>
      <c r="D16" s="62"/>
      <c r="E16" s="62"/>
      <c r="F16" s="62"/>
    </row>
    <row r="17" spans="2:6" ht="18" customHeight="1">
      <c r="B17" s="169" t="s">
        <v>53</v>
      </c>
      <c r="C17" s="170">
        <v>175603</v>
      </c>
      <c r="D17" s="170">
        <v>147905</v>
      </c>
      <c r="E17" s="170">
        <v>83439</v>
      </c>
      <c r="F17" s="170">
        <v>85593</v>
      </c>
    </row>
  </sheetData>
  <sheetProtection/>
  <mergeCells count="4">
    <mergeCell ref="B2:F2"/>
    <mergeCell ref="B4:B5"/>
    <mergeCell ref="C4:D4"/>
    <mergeCell ref="E4:F4"/>
  </mergeCells>
  <printOptions/>
  <pageMargins left="0.7" right="0.7" top="0.75" bottom="0.75" header="0.3" footer="0.3"/>
  <pageSetup horizontalDpi="600" verticalDpi="600" orientation="portrait" paperSize="9" r:id="rId1"/>
  <ignoredErrors>
    <ignoredError sqref="D5:E5" formula="1"/>
  </ignoredErrors>
</worksheet>
</file>

<file path=xl/worksheets/sheet9.xml><?xml version="1.0" encoding="utf-8"?>
<worksheet xmlns="http://schemas.openxmlformats.org/spreadsheetml/2006/main" xmlns:r="http://schemas.openxmlformats.org/officeDocument/2006/relationships">
  <sheetPr>
    <tabColor theme="3" tint="-0.24997000396251678"/>
  </sheetPr>
  <dimension ref="B3:D6"/>
  <sheetViews>
    <sheetView showGridLines="0" zoomScalePageLayoutView="0" workbookViewId="0" topLeftCell="A1">
      <selection activeCell="B3" sqref="B3:B4"/>
    </sheetView>
  </sheetViews>
  <sheetFormatPr defaultColWidth="11.421875" defaultRowHeight="15"/>
  <cols>
    <col min="1" max="1" width="11.421875" style="3" customWidth="1"/>
    <col min="2" max="2" width="28.57421875" style="3" customWidth="1"/>
    <col min="3" max="4" width="12.57421875" style="3" customWidth="1"/>
    <col min="5" max="16384" width="11.421875" style="3" customWidth="1"/>
  </cols>
  <sheetData>
    <row r="1" ht="23.25" customHeight="1"/>
    <row r="3" spans="2:4" ht="18" customHeight="1">
      <c r="B3" s="254" t="s">
        <v>121</v>
      </c>
      <c r="C3" s="253" t="s">
        <v>143</v>
      </c>
      <c r="D3" s="253" t="s">
        <v>130</v>
      </c>
    </row>
    <row r="4" spans="2:4" ht="18" customHeight="1">
      <c r="B4" s="254"/>
      <c r="C4" s="253"/>
      <c r="D4" s="253"/>
    </row>
    <row r="5" spans="2:4" ht="6" customHeight="1">
      <c r="B5" s="17"/>
      <c r="C5" s="63"/>
      <c r="D5" s="64"/>
    </row>
    <row r="6" spans="2:4" ht="13.5" thickBot="1">
      <c r="B6" s="30" t="s">
        <v>59</v>
      </c>
      <c r="C6" s="113">
        <v>0.93</v>
      </c>
      <c r="D6" s="113">
        <v>0.92</v>
      </c>
    </row>
  </sheetData>
  <sheetProtection/>
  <mergeCells count="3">
    <mergeCell ref="C3:C4"/>
    <mergeCell ref="D3:D4"/>
    <mergeCell ref="B3:B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Endesa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Enel Generacion Chile Financial Statements Analysis 9M 2018</dc:title>
  <dc:subject/>
  <dc:creator>cl098424148</dc:creator>
  <cp:keywords/>
  <dc:description/>
  <cp:lastModifiedBy>Gonzalez Schwartzmann, Catalina Beatriz</cp:lastModifiedBy>
  <dcterms:created xsi:type="dcterms:W3CDTF">2013-10-29T13:54:01Z</dcterms:created>
  <dcterms:modified xsi:type="dcterms:W3CDTF">2018-10-26T13:40:18Z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y fmtid="{D5CDD505-2E9C-101B-9397-08002B2CF9AE}" pid="3" name="m">
    <vt:lpwstr>09 Septiembre</vt:lpwstr>
  </property>
  <property fmtid="{D5CDD505-2E9C-101B-9397-08002B2CF9AE}" pid="4" name="PublishingPageIma">
    <vt:lpwstr/>
  </property>
  <property fmtid="{D5CDD505-2E9C-101B-9397-08002B2CF9AE}" pid="5" name="Carpe">
    <vt:lpwstr>TablasFinancieras</vt:lpwstr>
  </property>
  <property fmtid="{D5CDD505-2E9C-101B-9397-08002B2CF9AE}" pid="6" name="Año Documen">
    <vt:lpwstr>2018</vt:lpwstr>
  </property>
  <property fmtid="{D5CDD505-2E9C-101B-9397-08002B2CF9AE}" pid="7" name="ContentTy">
    <vt:lpwstr>Documento de Endesa</vt:lpwstr>
  </property>
  <property fmtid="{D5CDD505-2E9C-101B-9397-08002B2CF9AE}" pid="8" name="StartDa">
    <vt:lpwstr>2018-10-27T00:00:00Z</vt:lpwstr>
  </property>
  <property fmtid="{D5CDD505-2E9C-101B-9397-08002B2CF9AE}" pid="9" name="Commen">
    <vt:lpwstr/>
  </property>
  <property fmtid="{D5CDD505-2E9C-101B-9397-08002B2CF9AE}" pid="10" name="A%C3%B1o%5Fx0020%5FDocumen">
    <vt:lpwstr>2018</vt:lpwstr>
  </property>
</Properties>
</file>